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 febbraio 2026\PROGRAMMAZIONI\Programmazione 2025_2026\Avvviso IeFP 25 26\rendicontazione avviso IeFP\"/>
    </mc:Choice>
  </mc:AlternateContent>
  <xr:revisionPtr revIDLastSave="0" documentId="8_{1909595A-6501-4234-93FA-5009DB555014}" xr6:coauthVersionLast="47" xr6:coauthVersionMax="47" xr10:uidLastSave="{00000000-0000-0000-0000-000000000000}"/>
  <bookViews>
    <workbookView xWindow="-120" yWindow="-120" windowWidth="29040" windowHeight="15720" xr2:uid="{0651345F-88F1-6945-BF6C-D2593CCC1FBE}"/>
  </bookViews>
  <sheets>
    <sheet name="Dati" sheetId="13" r:id="rId1"/>
    <sheet name="Dichiarazione" sheetId="11" r:id="rId2"/>
    <sheet name="Ore docenti" sheetId="3" r:id="rId3"/>
    <sheet name="Ore Allievi 1" sheetId="5" r:id="rId4"/>
    <sheet name="Ore Allievi 2" sheetId="6" r:id="rId5"/>
    <sheet name="Ore Allievi 3" sheetId="7" r:id="rId6"/>
    <sheet name="Riepilogo sit allievi" sheetId="9" r:id="rId7"/>
    <sheet name="Avanzamento" sheetId="8" r:id="rId8"/>
    <sheet name="Riepilogo importi" sheetId="14" r:id="rId9"/>
  </sheets>
  <definedNames>
    <definedName name="_xlnm.Print_Area" localSheetId="7">Avanzamento!$A$1:$G$7</definedName>
    <definedName name="_xlnm.Print_Area" localSheetId="0">Dati!$A$1:$C$18</definedName>
    <definedName name="_xlnm.Print_Area" localSheetId="1">Dichiarazione!$A$2:$A$8</definedName>
    <definedName name="_xlnm.Print_Area" localSheetId="3">'Ore Allievi 1'!$A$6:$AK$325</definedName>
    <definedName name="_xlnm.Print_Area" localSheetId="4">'Ore Allievi 2'!$A$6:$AK$324</definedName>
    <definedName name="_xlnm.Print_Area" localSheetId="5">'Ore Allievi 3'!$A$6:$AK$324</definedName>
    <definedName name="_xlnm.Print_Area" localSheetId="2">'Ore docenti'!$A$6:$AC$324</definedName>
    <definedName name="_xlnm.Print_Area" localSheetId="8">'Riepilogo importi'!$A$1:$E$8</definedName>
    <definedName name="_xlnm.Print_Area" localSheetId="6">'Riepilogo sit allievi'!$A$1:$I$37</definedName>
    <definedName name="Data" localSheetId="3">'Ore Allievi 1'!#REF!</definedName>
    <definedName name="Data" localSheetId="4">'Ore Allievi 2'!#REF!</definedName>
    <definedName name="Data" localSheetId="5">'Ore Allievi 3'!#REF!</definedName>
    <definedName name="Data">'Ore docenti'!#REF!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8" l="1" a="1"/>
  <c r="E4" i="8" s="1"/>
  <c r="D2" i="14"/>
  <c r="E2" i="14" s="1"/>
  <c r="C2" i="14"/>
  <c r="D7" i="14"/>
  <c r="H4" i="9"/>
  <c r="H5" i="9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" i="9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AI19" i="7"/>
  <c r="AJ19" i="7"/>
  <c r="AK19" i="7"/>
  <c r="C19" i="7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Y19" i="6"/>
  <c r="Z19" i="6"/>
  <c r="AA19" i="6"/>
  <c r="AB19" i="6"/>
  <c r="AC19" i="6"/>
  <c r="AD19" i="6"/>
  <c r="AE19" i="6"/>
  <c r="AF19" i="6"/>
  <c r="AG19" i="6"/>
  <c r="AH19" i="6"/>
  <c r="AI19" i="6"/>
  <c r="AJ19" i="6"/>
  <c r="AK19" i="6"/>
  <c r="C19" i="6"/>
  <c r="A5" i="11"/>
  <c r="B16" i="7" l="1"/>
  <c r="B15" i="7"/>
  <c r="B14" i="7"/>
  <c r="B13" i="7"/>
  <c r="B12" i="7"/>
  <c r="B16" i="6"/>
  <c r="B15" i="6"/>
  <c r="B14" i="6"/>
  <c r="B13" i="6"/>
  <c r="B12" i="6"/>
  <c r="B16" i="5"/>
  <c r="B15" i="5"/>
  <c r="B14" i="5"/>
  <c r="B13" i="5"/>
  <c r="B12" i="5"/>
  <c r="B14" i="3"/>
  <c r="B15" i="3"/>
  <c r="AJ324" i="7"/>
  <c r="AI324" i="7"/>
  <c r="AH324" i="7"/>
  <c r="AG324" i="7"/>
  <c r="AG18" i="7"/>
  <c r="AH18" i="7"/>
  <c r="AI18" i="7"/>
  <c r="AJ18" i="7"/>
  <c r="AK324" i="6"/>
  <c r="AJ324" i="6"/>
  <c r="AI324" i="6"/>
  <c r="AH324" i="6"/>
  <c r="AG324" i="6"/>
  <c r="AG18" i="6"/>
  <c r="AH18" i="6"/>
  <c r="AI18" i="6"/>
  <c r="AJ18" i="6"/>
  <c r="AK18" i="6"/>
  <c r="AG325" i="5"/>
  <c r="AH325" i="5"/>
  <c r="AI325" i="5"/>
  <c r="AJ325" i="5"/>
  <c r="AK325" i="5"/>
  <c r="E3" i="14"/>
  <c r="C4" i="14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C18" i="6"/>
  <c r="D18" i="7"/>
  <c r="E18" i="7"/>
  <c r="F18" i="7"/>
  <c r="G18" i="7"/>
  <c r="H18" i="7"/>
  <c r="I18" i="7"/>
  <c r="J18" i="7"/>
  <c r="K18" i="7"/>
  <c r="L18" i="7"/>
  <c r="M18" i="7"/>
  <c r="N18" i="7"/>
  <c r="O18" i="7"/>
  <c r="P18" i="7"/>
  <c r="Q18" i="7"/>
  <c r="R18" i="7"/>
  <c r="S18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K18" i="7"/>
  <c r="C18" i="7"/>
  <c r="B3" i="9" a="1"/>
  <c r="B3" i="9" s="1"/>
  <c r="B16" i="3"/>
  <c r="B13" i="3"/>
  <c r="B12" i="3"/>
  <c r="A3" i="11"/>
  <c r="AK324" i="7" l="1"/>
  <c r="AF324" i="7"/>
  <c r="AE324" i="7"/>
  <c r="AD324" i="7"/>
  <c r="AC324" i="7"/>
  <c r="AB324" i="7"/>
  <c r="AA324" i="7"/>
  <c r="Z324" i="7"/>
  <c r="Y324" i="7"/>
  <c r="X324" i="7"/>
  <c r="W324" i="7"/>
  <c r="V324" i="7"/>
  <c r="U324" i="7"/>
  <c r="T324" i="7"/>
  <c r="S324" i="7"/>
  <c r="R324" i="7"/>
  <c r="Q324" i="7"/>
  <c r="P324" i="7"/>
  <c r="O324" i="7"/>
  <c r="N324" i="7"/>
  <c r="M324" i="7"/>
  <c r="L324" i="7"/>
  <c r="K324" i="7"/>
  <c r="J324" i="7"/>
  <c r="I324" i="7"/>
  <c r="H324" i="7"/>
  <c r="G324" i="7"/>
  <c r="F324" i="7"/>
  <c r="E324" i="7"/>
  <c r="D324" i="7"/>
  <c r="C324" i="7"/>
  <c r="B324" i="7"/>
  <c r="AF324" i="6"/>
  <c r="AE324" i="6"/>
  <c r="AD324" i="6"/>
  <c r="AC324" i="6"/>
  <c r="AB324" i="6"/>
  <c r="AA324" i="6"/>
  <c r="Z324" i="6"/>
  <c r="Y324" i="6"/>
  <c r="X324" i="6"/>
  <c r="W324" i="6"/>
  <c r="V324" i="6"/>
  <c r="U324" i="6"/>
  <c r="T324" i="6"/>
  <c r="S324" i="6"/>
  <c r="R324" i="6"/>
  <c r="Q324" i="6"/>
  <c r="P324" i="6"/>
  <c r="O324" i="6"/>
  <c r="N324" i="6"/>
  <c r="M324" i="6"/>
  <c r="L324" i="6"/>
  <c r="K324" i="6"/>
  <c r="J324" i="6"/>
  <c r="I324" i="6"/>
  <c r="H324" i="6"/>
  <c r="G324" i="6"/>
  <c r="F324" i="6"/>
  <c r="E324" i="6"/>
  <c r="D324" i="6"/>
  <c r="C324" i="6"/>
  <c r="B324" i="6"/>
  <c r="AD325" i="5"/>
  <c r="AE325" i="5"/>
  <c r="AF325" i="5"/>
  <c r="AC325" i="5"/>
  <c r="AB325" i="5"/>
  <c r="AA325" i="5"/>
  <c r="Z325" i="5"/>
  <c r="Y325" i="5"/>
  <c r="X325" i="5"/>
  <c r="W325" i="5"/>
  <c r="V325" i="5"/>
  <c r="U325" i="5"/>
  <c r="T325" i="5"/>
  <c r="S325" i="5"/>
  <c r="R325" i="5"/>
  <c r="Q325" i="5"/>
  <c r="P325" i="5"/>
  <c r="O325" i="5"/>
  <c r="N325" i="5"/>
  <c r="M325" i="5"/>
  <c r="L325" i="5"/>
  <c r="K325" i="5"/>
  <c r="J325" i="5"/>
  <c r="I325" i="5"/>
  <c r="H325" i="5"/>
  <c r="G325" i="5"/>
  <c r="F325" i="5"/>
  <c r="E325" i="5"/>
  <c r="D325" i="5"/>
  <c r="C325" i="5"/>
  <c r="B325" i="5"/>
  <c r="C324" i="3"/>
  <c r="E2" i="8" s="1"/>
  <c r="D324" i="3"/>
  <c r="E3" i="8" s="1"/>
  <c r="G3" i="8" s="1"/>
  <c r="E324" i="3"/>
  <c r="F324" i="3"/>
  <c r="G324" i="3"/>
  <c r="H324" i="3"/>
  <c r="I324" i="3"/>
  <c r="J324" i="3"/>
  <c r="K324" i="3"/>
  <c r="L324" i="3"/>
  <c r="M324" i="3"/>
  <c r="N324" i="3"/>
  <c r="O324" i="3"/>
  <c r="P324" i="3"/>
  <c r="Q324" i="3"/>
  <c r="R324" i="3"/>
  <c r="S324" i="3"/>
  <c r="T324" i="3"/>
  <c r="U324" i="3"/>
  <c r="V324" i="3"/>
  <c r="W324" i="3"/>
  <c r="X324" i="3"/>
  <c r="Y324" i="3"/>
  <c r="Z324" i="3"/>
  <c r="AA324" i="3"/>
  <c r="AB324" i="3"/>
  <c r="AC324" i="3"/>
  <c r="B324" i="3"/>
  <c r="E6" i="8" l="1"/>
  <c r="G6" i="8" s="1"/>
  <c r="G2" i="8"/>
  <c r="I2" i="8"/>
  <c r="G3" i="9" a="1"/>
  <c r="D3" i="9" a="1"/>
  <c r="E3" i="9" a="1"/>
  <c r="E3" i="9" s="1"/>
  <c r="C3" i="9" a="1"/>
  <c r="D5" i="14" l="1"/>
  <c r="D6" i="14" s="1"/>
  <c r="D3" i="9"/>
  <c r="F34" i="9"/>
  <c r="F35" i="9"/>
  <c r="F36" i="9"/>
  <c r="F37" i="9"/>
  <c r="G3" i="9"/>
  <c r="I3" i="9" s="1"/>
  <c r="I35" i="9"/>
  <c r="I34" i="9"/>
  <c r="I36" i="9"/>
  <c r="I37" i="9"/>
  <c r="C3" i="9"/>
  <c r="F23" i="9"/>
  <c r="F4" i="9"/>
  <c r="F24" i="9"/>
  <c r="F5" i="9"/>
  <c r="F25" i="9"/>
  <c r="F6" i="9"/>
  <c r="F26" i="9"/>
  <c r="F7" i="9"/>
  <c r="F27" i="9"/>
  <c r="F8" i="9"/>
  <c r="F28" i="9"/>
  <c r="F9" i="9"/>
  <c r="F29" i="9"/>
  <c r="F10" i="9"/>
  <c r="F30" i="9"/>
  <c r="F11" i="9"/>
  <c r="F31" i="9"/>
  <c r="F12" i="9"/>
  <c r="F32" i="9"/>
  <c r="F13" i="9"/>
  <c r="F33" i="9"/>
  <c r="F15" i="9"/>
  <c r="F16" i="9"/>
  <c r="F17" i="9"/>
  <c r="F19" i="9"/>
  <c r="F14" i="9"/>
  <c r="F18" i="9"/>
  <c r="F20" i="9"/>
  <c r="F21" i="9"/>
  <c r="F22" i="9"/>
  <c r="I19" i="9"/>
  <c r="I20" i="9"/>
  <c r="I21" i="9"/>
  <c r="I22" i="9"/>
  <c r="I4" i="9"/>
  <c r="I24" i="9"/>
  <c r="I5" i="9"/>
  <c r="I25" i="9"/>
  <c r="I6" i="9"/>
  <c r="I26" i="9"/>
  <c r="I7" i="9"/>
  <c r="I27" i="9"/>
  <c r="I8" i="9"/>
  <c r="I28" i="9"/>
  <c r="I9" i="9"/>
  <c r="I29" i="9"/>
  <c r="I10" i="9"/>
  <c r="I30" i="9"/>
  <c r="I11" i="9"/>
  <c r="I31" i="9"/>
  <c r="I12" i="9"/>
  <c r="I32" i="9"/>
  <c r="I13" i="9"/>
  <c r="I33" i="9"/>
  <c r="I14" i="9"/>
  <c r="I15" i="9"/>
  <c r="I16" i="9"/>
  <c r="I17" i="9"/>
  <c r="I18" i="9"/>
  <c r="I23" i="9"/>
  <c r="F3" i="9" l="1"/>
  <c r="D6" i="8" l="1"/>
  <c r="G4" i="8"/>
  <c r="G5" i="8" s="1"/>
  <c r="C5" i="14" l="1"/>
  <c r="G7" i="8"/>
  <c r="C7" i="14" l="1"/>
  <c r="E7" i="14" s="1"/>
  <c r="G5" i="14"/>
  <c r="C6" i="14"/>
  <c r="E6" i="14" s="1"/>
  <c r="E5" i="14"/>
  <c r="E8" i="1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<sst xmlns="http://schemas.openxmlformats.org/spreadsheetml/2006/main" count="159" uniqueCount="121">
  <si>
    <t>Giorno</t>
  </si>
  <si>
    <t>Ore corso  giornaliere effettuate</t>
  </si>
  <si>
    <t>Beneficiario</t>
  </si>
  <si>
    <t>CLP</t>
  </si>
  <si>
    <t>Anno formativo</t>
  </si>
  <si>
    <t>Corso</t>
  </si>
  <si>
    <t>Sede formativa</t>
  </si>
  <si>
    <t>Attività d'aula e laboratori svolte da docenti</t>
  </si>
  <si>
    <t>B</t>
  </si>
  <si>
    <t>C</t>
  </si>
  <si>
    <t>Fascia del docente</t>
  </si>
  <si>
    <t>Totale</t>
  </si>
  <si>
    <t>Ore di laboratori di recupero</t>
  </si>
  <si>
    <t>N.</t>
  </si>
  <si>
    <t>Voce di spesa</t>
  </si>
  <si>
    <t>Unità di costo</t>
  </si>
  <si>
    <t>Numero allievi</t>
  </si>
  <si>
    <t>Numero ore realizzate</t>
  </si>
  <si>
    <t>D.1</t>
  </si>
  <si>
    <t>Unità di Costi Standard ora/corso</t>
  </si>
  <si>
    <t>TOTALE (Totale D1)</t>
  </si>
  <si>
    <t>D.2</t>
  </si>
  <si>
    <t>Unità di Costi Standard ora/allievo</t>
  </si>
  <si>
    <t>Allievo</t>
  </si>
  <si>
    <t>TOTALE (Totale D1+D2)</t>
  </si>
  <si>
    <t>Formatore fascia C (stage)</t>
  </si>
  <si>
    <t>Cognome e Nome</t>
  </si>
  <si>
    <t>Ore frequenza aula</t>
  </si>
  <si>
    <t>(A)</t>
  </si>
  <si>
    <t>Ore frequenza stage</t>
  </si>
  <si>
    <t>(B)</t>
  </si>
  <si>
    <t>Totale ore frequenza realizzate</t>
  </si>
  <si>
    <t>Ore assenza</t>
  </si>
  <si>
    <t>% frequenza ore</t>
  </si>
  <si>
    <t>% assenze</t>
  </si>
  <si>
    <t>(D/ore totali percorso)</t>
  </si>
  <si>
    <r>
      <t>1.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</si>
  <si>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</si>
  <si>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</si>
  <si>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4.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</si>
  <si>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5.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</si>
  <si>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6.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</si>
  <si>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7.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</si>
  <si>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8.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</si>
  <si>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9.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</si>
  <si>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10.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</si>
  <si>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11.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</si>
  <si>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12.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</si>
  <si>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13.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</si>
  <si>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14.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</si>
  <si>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15.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</si>
  <si>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16.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</si>
  <si>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17.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</si>
  <si>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18.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</si>
  <si>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19.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</si>
  <si>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20.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</si>
  <si>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21.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</si>
  <si>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22.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</si>
  <si>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23.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</si>
  <si>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24.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</si>
  <si>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25.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</si>
  <si>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t>26.</t>
  </si>
  <si>
    <t>27.</t>
  </si>
  <si>
    <t>30.</t>
  </si>
  <si>
    <t>31.</t>
  </si>
  <si>
    <t>28.</t>
  </si>
  <si>
    <t>29.</t>
  </si>
  <si>
    <t xml:space="preserve">Ore allievi di aula teoria e pratica </t>
  </si>
  <si>
    <t>Luogo di Nascita</t>
  </si>
  <si>
    <t>Data di Nascita</t>
  </si>
  <si>
    <t>Residente a</t>
  </si>
  <si>
    <t>Via / Piazza</t>
  </si>
  <si>
    <t>Codice Fiscale (Pers. Fisica)</t>
  </si>
  <si>
    <t>Legale Rappresentante di</t>
  </si>
  <si>
    <t>Sede Legale a</t>
  </si>
  <si>
    <t>Via (Sede Legale)</t>
  </si>
  <si>
    <t>CUP</t>
  </si>
  <si>
    <t>Ore totali</t>
  </si>
  <si>
    <t xml:space="preserve">Firma apposta digitalmente </t>
  </si>
  <si>
    <t>DICHIARA</t>
  </si>
  <si>
    <t>DICHIARAZIONE SOSTITUTIVA AI SENSI DEL D.P.R. N. 445/2000</t>
  </si>
  <si>
    <t>Riportare i dati anagrafici del Rappresentante Legale, firmatario del file</t>
  </si>
  <si>
    <t>C.F. (Beneficiario)</t>
  </si>
  <si>
    <t>P. IVA (Beneficiario)</t>
  </si>
  <si>
    <t>Riportare i dati dell'Ente Beneficiario</t>
  </si>
  <si>
    <t>Riportare i dati del progetto</t>
  </si>
  <si>
    <t>Giorno/Docente</t>
  </si>
  <si>
    <t>Giorno/allievo</t>
  </si>
  <si>
    <t>Ore frequenza Laboratori di recupero</t>
  </si>
  <si>
    <t xml:space="preserve">(C) </t>
  </si>
  <si>
    <t>(D=A+B+C)</t>
  </si>
  <si>
    <t>(E)</t>
  </si>
  <si>
    <t>(E/ore totali percorso)</t>
  </si>
  <si>
    <t>Importo operazione</t>
  </si>
  <si>
    <t>UCS ora corso</t>
  </si>
  <si>
    <t>UCS ora allievo</t>
  </si>
  <si>
    <t>Importo finanziamento massimo (A)</t>
  </si>
  <si>
    <t>Importo finanziamento Approvato (B)</t>
  </si>
  <si>
    <t>% riduzione UCS ora corso (C=B/A)</t>
  </si>
  <si>
    <t>Importo rendicontato</t>
  </si>
  <si>
    <t>Ore stage  
effettuate</t>
  </si>
  <si>
    <t>Importo massimo riconoscibile se DR a saldo</t>
  </si>
  <si>
    <t>Tipologia di DR</t>
  </si>
  <si>
    <t>Intermedia</t>
  </si>
  <si>
    <t>A saldo</t>
  </si>
  <si>
    <t>Selezionare la DR corretta</t>
  </si>
  <si>
    <t xml:space="preserve">UCS </t>
  </si>
  <si>
    <t>Percentuale di avanzamento</t>
  </si>
  <si>
    <t>Annualità</t>
  </si>
  <si>
    <t>I annualità</t>
  </si>
  <si>
    <t>II annualità</t>
  </si>
  <si>
    <t>III annualità</t>
  </si>
  <si>
    <t>Denominazione corso</t>
  </si>
  <si>
    <t>Ore di tirocinio/stage</t>
  </si>
  <si>
    <t xml:space="preserve">Sotto la propria responsabilità e consapevole delle sanzioni penali connesse a dichiarazioni non veritiere, formazione o uso di atti falsi, richiamate dall’art. 76 del D.P.R. 28 dicembre 2000 n. 455: che i dati riportati nei fogli denominati “Ore docenti”, “Ore allievi 1”, “Ore allievi 2” e “Ore allievi 3” per la realizzazione dei percorsi di IeFP contrassegnati dal CUP </t>
  </si>
  <si>
    <t>Allievo ritirato</t>
  </si>
  <si>
    <t>Allievo effettivo</t>
  </si>
  <si>
    <t>Allievo da altro ist. (valido a saldo)</t>
  </si>
  <si>
    <t>Formatore fascia B (aula+formazione pratica)</t>
  </si>
  <si>
    <t>Formatore fascia C (aula+formazione pratica)</t>
  </si>
  <si>
    <t>Importo massimo riconoscibile se DR intermedia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</si>
</sst>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%"/>
  </numFmts>
  <fonts count="26" x14ac:knownFonts="1"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Gill Sans MT"/>
      <family val="2"/>
    </font>
    <font>
      <sz val="10"/>
      <color rgb="FF000000"/>
      <name val="Gill Sans MT"/>
      <family val="2"/>
    </font>
    <font>
      <b/>
      <sz val="9"/>
      <color rgb="FF000000"/>
      <name val="Gill Sans MT"/>
      <family val="2"/>
    </font>
    <font>
      <sz val="11"/>
      <color theme="1"/>
      <name val="Gill Sans MT"/>
      <family val="2"/>
    </font>
    <font>
      <sz val="7"/>
      <color theme="1"/>
      <name val="Times New Roman"/>
      <family val="1"/>
    </font>
    <font>
      <sz val="12"/>
      <color theme="1"/>
      <name val="Calibri"/>
      <family val="2"/>
      <scheme val="minor"/>
    </font>
    <font>
      <sz val="11"/>
      <name val="Gill Sans MT"/>
      <family val="2"/>
    </font>
    <font>
      <sz val="10"/>
      <name val="Gill Sans MT"/>
      <family val="2"/>
    </font>
    <font>
      <b/>
      <sz val="10"/>
      <name val="Gill Sans MT"/>
      <family val="2"/>
    </font>
    <font>
      <b/>
      <sz val="12"/>
      <color rgb="FF1F1F1F"/>
      <name val="Arial"/>
      <family val="2"/>
    </font>
    <font>
      <i/>
      <sz val="12"/>
      <color rgb="FF1F1F1F"/>
      <name val="Arial"/>
      <family val="2"/>
    </font>
    <font>
      <sz val="12"/>
      <color theme="0" tint="-4.9989318521683403E-2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6"/>
      <name val="Calibri"/>
      <family val="2"/>
      <scheme val="minor"/>
    </font>
    <font>
      <b/>
      <sz val="10"/>
      <color rgb="FFFF0000"/>
      <name val="Gill Sans MT"/>
      <family val="2"/>
    </font>
    <font>
      <i/>
      <sz val="12"/>
      <name val="Calibri"/>
      <family val="2"/>
      <scheme val="minor"/>
    </font>
    <font>
      <b/>
      <sz val="11"/>
      <color theme="1"/>
      <name val="Gill Sans MT"/>
      <family val="2"/>
    </font>
    <font>
      <b/>
      <sz val="12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AE9F7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0E2841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8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14" fontId="1" fillId="0" borderId="0" xfId="0" applyNumberFormat="1" applyFont="1"/>
    <xf numFmtId="0" fontId="0" fillId="0" borderId="1" xfId="0" applyBorder="1" applyAlignment="1">
      <alignment horizontal="center" vertical="center" textRotation="90" wrapText="1"/>
    </xf>
    <xf numFmtId="0" fontId="5" fillId="0" borderId="2" xfId="0" applyFont="1" applyBorder="1"/>
    <xf numFmtId="0" fontId="5" fillId="0" borderId="3" xfId="0" applyFont="1" applyBorder="1" applyAlignment="1">
      <alignment horizontal="left"/>
    </xf>
    <xf numFmtId="0" fontId="5" fillId="0" borderId="3" xfId="0" applyFont="1" applyBorder="1"/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164" fontId="0" fillId="0" borderId="1" xfId="0" applyNumberFormat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4" borderId="1" xfId="0" applyFont="1" applyFill="1" applyBorder="1" applyAlignment="1">
      <alignment horizontal="justify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right" vertical="center" wrapText="1"/>
    </xf>
    <xf numFmtId="4" fontId="14" fillId="0" borderId="1" xfId="0" applyNumberFormat="1" applyFont="1" applyBorder="1" applyAlignment="1">
      <alignment horizontal="right" vertical="center" wrapText="1"/>
    </xf>
    <xf numFmtId="0" fontId="15" fillId="0" borderId="1" xfId="0" applyFont="1" applyBorder="1" applyAlignment="1">
      <alignment horizontal="left" vertical="center" indent="1" readingOrder="1"/>
    </xf>
    <xf numFmtId="0" fontId="17" fillId="0" borderId="0" xfId="0" applyFont="1"/>
    <xf numFmtId="0" fontId="18" fillId="0" borderId="0" xfId="0" applyFont="1" applyAlignment="1">
      <alignment horizontal="right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5" fontId="9" fillId="0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14" fontId="19" fillId="0" borderId="0" xfId="0" applyNumberFormat="1" applyFont="1"/>
    <xf numFmtId="0" fontId="1" fillId="0" borderId="0" xfId="0" applyFont="1" applyAlignment="1">
      <alignment horizontal="distributed" vertical="center"/>
    </xf>
    <xf numFmtId="0" fontId="3" fillId="0" borderId="1" xfId="0" applyFont="1" applyBorder="1" applyAlignment="1">
      <alignment horizontal="distributed" vertical="center"/>
    </xf>
    <xf numFmtId="0" fontId="16" fillId="0" borderId="1" xfId="0" applyFont="1" applyBorder="1" applyAlignment="1" applyProtection="1">
      <alignment horizontal="left" vertical="center" indent="1" readingOrder="1"/>
      <protection locked="0"/>
    </xf>
    <xf numFmtId="14" fontId="16" fillId="0" borderId="1" xfId="0" applyNumberFormat="1" applyFont="1" applyBorder="1" applyAlignment="1" applyProtection="1">
      <alignment horizontal="left" vertical="center" indent="1" readingOrder="1"/>
      <protection locked="0"/>
    </xf>
    <xf numFmtId="49" fontId="16" fillId="0" borderId="1" xfId="0" applyNumberFormat="1" applyFont="1" applyBorder="1" applyAlignment="1" applyProtection="1">
      <alignment horizontal="left" vertical="center" indent="1" readingOrder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distributed" vertical="center"/>
      <protection locked="0"/>
    </xf>
    <xf numFmtId="0" fontId="20" fillId="0" borderId="0" xfId="0" applyFont="1"/>
    <xf numFmtId="14" fontId="20" fillId="0" borderId="0" xfId="0" applyNumberFormat="1" applyFont="1"/>
    <xf numFmtId="0" fontId="20" fillId="0" borderId="0" xfId="0" applyFont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7" borderId="1" xfId="0" applyFont="1" applyFill="1" applyBorder="1" applyAlignment="1">
      <alignment horizontal="justify" vertical="center"/>
    </xf>
    <xf numFmtId="4" fontId="7" fillId="6" borderId="1" xfId="0" applyNumberFormat="1" applyFont="1" applyFill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0" fontId="7" fillId="8" borderId="1" xfId="0" applyFont="1" applyFill="1" applyBorder="1" applyAlignment="1">
      <alignment horizontal="justify" vertical="center"/>
    </xf>
    <xf numFmtId="0" fontId="0" fillId="9" borderId="0" xfId="0" applyFill="1"/>
    <xf numFmtId="4" fontId="13" fillId="0" borderId="1" xfId="0" applyNumberFormat="1" applyFont="1" applyBorder="1" applyAlignment="1">
      <alignment horizontal="right" vertical="center"/>
    </xf>
    <xf numFmtId="4" fontId="6" fillId="6" borderId="1" xfId="0" applyNumberFormat="1" applyFont="1" applyFill="1" applyBorder="1" applyAlignment="1">
      <alignment horizontal="right" vertical="center"/>
    </xf>
    <xf numFmtId="10" fontId="21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textRotation="90" wrapText="1"/>
    </xf>
    <xf numFmtId="4" fontId="0" fillId="0" borderId="0" xfId="0" applyNumberFormat="1"/>
    <xf numFmtId="0" fontId="13" fillId="6" borderId="1" xfId="0" applyFont="1" applyFill="1" applyBorder="1" applyAlignment="1" applyProtection="1">
      <alignment horizontal="center" vertical="center"/>
      <protection locked="0"/>
    </xf>
    <xf numFmtId="4" fontId="13" fillId="6" borderId="1" xfId="0" applyNumberFormat="1" applyFont="1" applyFill="1" applyBorder="1" applyAlignment="1" applyProtection="1">
      <alignment horizontal="right" vertical="center"/>
      <protection locked="0"/>
    </xf>
    <xf numFmtId="4" fontId="13" fillId="0" borderId="1" xfId="0" applyNumberFormat="1" applyFont="1" applyBorder="1" applyAlignment="1" applyProtection="1">
      <alignment horizontal="right" vertical="center"/>
      <protection locked="0"/>
    </xf>
    <xf numFmtId="4" fontId="13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10" fontId="23" fillId="0" borderId="0" xfId="1" applyNumberFormat="1" applyFont="1"/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left" vertical="center" wrapText="1"/>
    </xf>
    <xf numFmtId="0" fontId="24" fillId="0" borderId="0" xfId="0" applyFont="1"/>
    <xf numFmtId="0" fontId="25" fillId="0" borderId="0" xfId="0" applyFont="1" applyProtection="1">
      <protection locked="0"/>
    </xf>
    <xf numFmtId="0" fontId="16" fillId="0" borderId="1" xfId="0" applyFont="1" applyBorder="1" applyAlignment="1">
      <alignment horizontal="left" vertical="center" indent="1" readingOrder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1" fillId="0" borderId="2" xfId="0" applyFont="1" applyBorder="1" applyAlignment="1">
      <alignment horizontal="center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7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 wrapText="1" readingOrder="1"/>
    </xf>
    <xf numFmtId="0" fontId="0" fillId="0" borderId="1" xfId="0" applyBorder="1" applyAlignment="1">
      <alignment horizontal="center" vertical="center" textRotation="90" readingOrder="1"/>
    </xf>
    <xf numFmtId="0" fontId="8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justify" vertical="center" wrapText="1"/>
    </xf>
    <xf numFmtId="0" fontId="23" fillId="0" borderId="0" xfId="0" applyFont="1" applyAlignment="1">
      <alignment horizontal="right"/>
    </xf>
  </cellXfs>
  <cellStyles count="2">
    <cellStyle name="Normale" xfId="0" builtinId="0"/>
    <cellStyle name="Percentuale" xfId="1" builtinId="5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190500</xdr:rowOff>
    </xdr:from>
    <xdr:to>
      <xdr:col>0</xdr:col>
      <xdr:colOff>6386830</xdr:colOff>
      <xdr:row>0</xdr:row>
      <xdr:rowOff>608965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8601DDF-6802-4A96-9199-574B0EFF6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0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52705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58BC7893-231B-46D9-BEE4-1C3C98599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128905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7D467F0-B165-4B33-B17D-EFCA4D0182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128905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9179C118-F368-4C25-B52E-DBC0F6815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100330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88B3A65-B102-4D7C-9F4A-B8D42DA5E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118BF-805F-4866-847D-49E931FC296A}">
  <sheetPr>
    <pageSetUpPr fitToPage="1"/>
  </sheetPr>
  <dimension ref="A1:AI18"/>
  <sheetViews>
    <sheetView tabSelected="1" workbookViewId="0">
      <selection activeCell="B26" sqref="B26"/>
    </sheetView>
  </sheetViews>
  <sheetFormatPr defaultRowHeight="15.75" x14ac:dyDescent="0.25"/>
  <cols>
    <col min="1" max="1" width="30" bestFit="1" customWidth="1"/>
    <col min="2" max="2" width="37.5" customWidth="1"/>
    <col min="3" max="3" width="23" customWidth="1"/>
  </cols>
  <sheetData>
    <row r="1" spans="1:35" x14ac:dyDescent="0.25">
      <c r="A1" s="23" t="s">
        <v>26</v>
      </c>
      <c r="B1" s="33"/>
      <c r="C1" s="67" t="s">
        <v>81</v>
      </c>
      <c r="AI1">
        <v>900</v>
      </c>
    </row>
    <row r="2" spans="1:35" x14ac:dyDescent="0.25">
      <c r="A2" s="23" t="s">
        <v>68</v>
      </c>
      <c r="B2" s="33"/>
      <c r="C2" s="67"/>
      <c r="H2" s="24" t="s">
        <v>114</v>
      </c>
      <c r="AI2">
        <v>1020</v>
      </c>
    </row>
    <row r="3" spans="1:35" x14ac:dyDescent="0.25">
      <c r="A3" s="23" t="s">
        <v>69</v>
      </c>
      <c r="B3" s="34"/>
      <c r="C3" s="67"/>
    </row>
    <row r="4" spans="1:35" x14ac:dyDescent="0.25">
      <c r="A4" s="23" t="s">
        <v>70</v>
      </c>
      <c r="B4" s="33"/>
      <c r="C4" s="67"/>
    </row>
    <row r="5" spans="1:35" x14ac:dyDescent="0.25">
      <c r="A5" s="23" t="s">
        <v>71</v>
      </c>
      <c r="B5" s="33"/>
      <c r="C5" s="67"/>
    </row>
    <row r="6" spans="1:35" x14ac:dyDescent="0.25">
      <c r="A6" s="23" t="s">
        <v>72</v>
      </c>
      <c r="B6" s="33"/>
      <c r="C6" s="67"/>
    </row>
    <row r="7" spans="1:35" x14ac:dyDescent="0.25">
      <c r="A7" s="23" t="s">
        <v>73</v>
      </c>
      <c r="B7" s="33"/>
      <c r="C7" s="67" t="s">
        <v>84</v>
      </c>
    </row>
    <row r="8" spans="1:35" x14ac:dyDescent="0.25">
      <c r="A8" s="23" t="s">
        <v>82</v>
      </c>
      <c r="B8" s="35"/>
      <c r="C8" s="67"/>
    </row>
    <row r="9" spans="1:35" x14ac:dyDescent="0.25">
      <c r="A9" s="23" t="s">
        <v>83</v>
      </c>
      <c r="B9" s="35"/>
      <c r="C9" s="67"/>
    </row>
    <row r="10" spans="1:35" x14ac:dyDescent="0.25">
      <c r="A10" s="23" t="s">
        <v>74</v>
      </c>
      <c r="B10" s="33"/>
      <c r="C10" s="67"/>
    </row>
    <row r="11" spans="1:35" x14ac:dyDescent="0.25">
      <c r="A11" s="23" t="s">
        <v>75</v>
      </c>
      <c r="B11" s="33"/>
      <c r="C11" s="67"/>
    </row>
    <row r="12" spans="1:35" x14ac:dyDescent="0.25">
      <c r="A12" s="23" t="s">
        <v>76</v>
      </c>
      <c r="B12" s="33"/>
      <c r="C12" s="68" t="s">
        <v>85</v>
      </c>
    </row>
    <row r="13" spans="1:35" x14ac:dyDescent="0.25">
      <c r="A13" s="23" t="s">
        <v>3</v>
      </c>
      <c r="B13" s="33"/>
      <c r="C13" s="68"/>
    </row>
    <row r="14" spans="1:35" x14ac:dyDescent="0.25">
      <c r="A14" s="23" t="s">
        <v>77</v>
      </c>
      <c r="B14" s="66">
        <v>900</v>
      </c>
      <c r="C14" s="68"/>
    </row>
    <row r="15" spans="1:35" x14ac:dyDescent="0.25">
      <c r="A15" s="23" t="s">
        <v>112</v>
      </c>
      <c r="B15" s="33"/>
      <c r="C15" s="68"/>
    </row>
    <row r="16" spans="1:35" x14ac:dyDescent="0.25">
      <c r="A16" s="23" t="s">
        <v>108</v>
      </c>
      <c r="B16" s="33"/>
      <c r="C16" s="68"/>
    </row>
    <row r="17" spans="1:3" x14ac:dyDescent="0.25">
      <c r="A17" s="23" t="s">
        <v>6</v>
      </c>
      <c r="B17" s="33"/>
      <c r="C17" s="68"/>
    </row>
    <row r="18" spans="1:3" x14ac:dyDescent="0.25">
      <c r="A18" s="23" t="s">
        <v>102</v>
      </c>
      <c r="B18" s="33"/>
      <c r="C18" s="60" t="s">
        <v>105</v>
      </c>
    </row>
  </sheetData>
  <sheetProtection algorithmName="SHA-512" hashValue="LDN35E/qLWvyowyJqzCD/UCMO2th/ImT/xFmGTxQ+F3msoVJ4J7aB1smuGz8TAS28hRyjQQmcWQ8O5Rx3YfJPw==" saltValue="hYnTuzVkwFWu8U1eG7/Otg==" spinCount="100000" sheet="1" objects="1" scenarios="1"/>
  <mergeCells count="3">
    <mergeCell ref="C1:C6"/>
    <mergeCell ref="C7:C11"/>
    <mergeCell ref="C12:C17"/>
  </mergeCells>
  <conditionalFormatting sqref="B1:B18">
    <cfRule type="cellIs" dxfId="13" priority="1" operator="equal">
      <formula>""</formula>
    </cfRule>
  </conditionalFormatting>
  <pageMargins left="0.7" right="0.7" top="0.75" bottom="0.75" header="0.3" footer="0.3"/>
  <pageSetup paperSize="9" scale="89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A29C83-7807-4C84-B03C-9495EC2D2943}">
          <x14:formula1>
            <xm:f>'Ore docenti'!$AP$11:$AP$13</xm:f>
          </x14:formula1>
          <xm:sqref>B18</xm:sqref>
        </x14:dataValidation>
        <x14:dataValidation type="list" allowBlank="1" showInputMessage="1" showErrorMessage="1" xr:uid="{343EC59B-9285-453C-B14A-66956AA412D8}">
          <x14:formula1>
            <xm:f>'Ore docenti'!$AP$15:$AP$18</xm:f>
          </x14:formula1>
          <xm:sqref>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B4C78-B10C-4AF7-BC17-537B5B6B2AF0}">
  <sheetPr>
    <pageSetUpPr fitToPage="1"/>
  </sheetPr>
  <dimension ref="A1:A7"/>
  <sheetViews>
    <sheetView zoomScaleNormal="100" workbookViewId="0">
      <selection activeCell="A11" sqref="A11"/>
    </sheetView>
  </sheetViews>
  <sheetFormatPr defaultRowHeight="15.75" x14ac:dyDescent="0.25"/>
  <cols>
    <col min="1" max="1" width="90.25" customWidth="1"/>
  </cols>
  <sheetData>
    <row r="1" spans="1:1" ht="64.5" customHeight="1" x14ac:dyDescent="0.25"/>
    <row r="2" spans="1:1" ht="111.75" customHeight="1" x14ac:dyDescent="0.25">
      <c r="A2" s="27" t="s">
        <v>80</v>
      </c>
    </row>
    <row r="3" spans="1:1" ht="69.75" customHeight="1" x14ac:dyDescent="0.25">
      <c r="A3" s="62" t="str">
        <f>CONCATENATE("Il/la sottoscritto/a ", Dati!B1, ", nato/a a ", Dati!B2, " il ", TEXT(Dati!B3, "gg/mm/aaaa"), ", residente in ", Dati!B4, ", Via ", Dati!B5, ", C.F. ", Dati!B6, " in qualità di Legale Rappresentante di ", Dati!B7, ", C.F. ",Dati!B8, ", P. IVA ", Dati!B9, ", con sede legale in ", Dati!B10, ", Via ", Dati!B11)</f>
        <v xml:space="preserve">Il/la sottoscritto/a , nato/a a  il 00/01/1900, residente in , Via , C.F.  in qualità di Legale Rappresentante di , C.F. , P. IVA , con sede legale in , Via </v>
      </c>
    </row>
    <row r="4" spans="1:1" ht="44.25" customHeight="1" x14ac:dyDescent="0.25">
      <c r="A4" s="26" t="s">
        <v>79</v>
      </c>
    </row>
    <row r="5" spans="1:1" ht="102" customHeight="1" x14ac:dyDescent="0.25">
      <c r="A5" s="63" t="str">
        <f>CONCATENATE(Dati!H2,Dati!B12, ", CLP ", Dati!B13, " e della durata di ore ",Dati!B14, " corrispondono ai dati riportati in tutti i registri obbligatori.")</f>
        <v>Sotto la propria responsabilità e consapevole delle sanzioni penali connesse a dichiarazioni non veritiere, formazione o uso di atti falsi, richiamate dall’art. 76 del D.P.R. 28 dicembre 2000 n. 455: che i dati riportati nei fogli denominati “Ore docenti”, “Ore allievi 1”, “Ore allievi 2” e “Ore allievi 3” per la realizzazione dei percorsi di IeFP contrassegnati dal CUP , CLP  e della durata di ore 900 corrispondono ai dati riportati in tutti i registri obbligatori.</v>
      </c>
    </row>
    <row r="6" spans="1:1" x14ac:dyDescent="0.25">
      <c r="A6" s="18"/>
    </row>
    <row r="7" spans="1:1" x14ac:dyDescent="0.25">
      <c r="A7" s="25" t="s">
        <v>78</v>
      </c>
    </row>
  </sheetData>
  <sheetProtection algorithmName="SHA-512" hashValue="CCJ8a1cOUq2GZU/YSKUugMXRmZ2rYpsOW4JMQrPhTaJjdZIb1ZApMntQO6F8RHloGeuaLJI2+0nMP+QpwhCsJg==" saltValue="QFNb4wLHKarvZjBuxlIOEQ==" spinCount="100000" sheet="1" objects="1" scenarios="1"/>
  <pageMargins left="0.7" right="0.7" top="0.75" bottom="0.75" header="0.3" footer="0.3"/>
  <pageSetup paperSize="9" scale="8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BA7DF-1D1F-4E3F-871E-A51DAEE13B70}">
  <sheetPr>
    <pageSetUpPr fitToPage="1"/>
  </sheetPr>
  <dimension ref="A7:AQ489"/>
  <sheetViews>
    <sheetView view="pageBreakPreview" topLeftCell="A13" zoomScaleNormal="100" zoomScaleSheetLayoutView="100" workbookViewId="0">
      <selection activeCell="C20" sqref="C20"/>
    </sheetView>
  </sheetViews>
  <sheetFormatPr defaultColWidth="10.875" defaultRowHeight="12.75" x14ac:dyDescent="0.2"/>
  <cols>
    <col min="1" max="1" width="26.125" style="1" bestFit="1" customWidth="1"/>
    <col min="2" max="2" width="6" style="1" bestFit="1" customWidth="1"/>
    <col min="3" max="29" width="4.75" style="1" customWidth="1"/>
    <col min="30" max="16384" width="10.875" style="1"/>
  </cols>
  <sheetData>
    <row r="7" spans="1:43" x14ac:dyDescent="0.2">
      <c r="AP7" s="1" t="s">
        <v>8</v>
      </c>
    </row>
    <row r="8" spans="1:43" x14ac:dyDescent="0.2">
      <c r="AP8" s="1" t="s">
        <v>9</v>
      </c>
      <c r="AQ8" s="3">
        <v>45999</v>
      </c>
    </row>
    <row r="9" spans="1:43" x14ac:dyDescent="0.2">
      <c r="AQ9" s="3">
        <v>46023</v>
      </c>
    </row>
    <row r="10" spans="1:43" x14ac:dyDescent="0.2">
      <c r="AQ10" s="3">
        <v>46028</v>
      </c>
    </row>
    <row r="11" spans="1:43" ht="18.75" x14ac:dyDescent="0.3">
      <c r="A11" s="69" t="s">
        <v>7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AP11" s="1" t="s">
        <v>103</v>
      </c>
      <c r="AQ11" s="3">
        <v>46117</v>
      </c>
    </row>
    <row r="12" spans="1:43" ht="31.5" customHeight="1" x14ac:dyDescent="0.25">
      <c r="A12" s="5" t="s">
        <v>2</v>
      </c>
      <c r="B12" s="70">
        <f>Dati!$B$7</f>
        <v>0</v>
      </c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AP12" s="1" t="s">
        <v>104</v>
      </c>
      <c r="AQ12" s="3">
        <v>46118</v>
      </c>
    </row>
    <row r="13" spans="1:43" ht="31.5" customHeight="1" x14ac:dyDescent="0.25">
      <c r="A13" s="6" t="s">
        <v>3</v>
      </c>
      <c r="B13" s="70">
        <f>Dati!$B$13</f>
        <v>0</v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AQ13" s="3">
        <v>46137</v>
      </c>
    </row>
    <row r="14" spans="1:43" ht="31.5" customHeight="1" x14ac:dyDescent="0.25">
      <c r="A14" s="7" t="s">
        <v>108</v>
      </c>
      <c r="B14" s="70">
        <f>Dati!$B$16</f>
        <v>0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AQ14" s="3">
        <v>46143</v>
      </c>
    </row>
    <row r="15" spans="1:43" ht="31.5" customHeight="1" x14ac:dyDescent="0.25">
      <c r="A15" s="7" t="s">
        <v>5</v>
      </c>
      <c r="B15" s="70">
        <f>Dati!$B$15</f>
        <v>0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AP15" s="1" t="s">
        <v>109</v>
      </c>
      <c r="AQ15" s="3">
        <v>46175</v>
      </c>
    </row>
    <row r="16" spans="1:43" ht="31.5" customHeight="1" x14ac:dyDescent="0.25">
      <c r="A16" s="5" t="s">
        <v>6</v>
      </c>
      <c r="B16" s="70">
        <f>Dati!$B$17</f>
        <v>0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AP16" s="1" t="s">
        <v>110</v>
      </c>
      <c r="AQ16" s="3">
        <v>46249</v>
      </c>
    </row>
    <row r="17" spans="1:43" x14ac:dyDescent="0.2">
      <c r="AP17" s="1" t="s">
        <v>111</v>
      </c>
      <c r="AQ17" s="3">
        <v>46327</v>
      </c>
    </row>
    <row r="18" spans="1:43" x14ac:dyDescent="0.2">
      <c r="AQ18" s="3">
        <v>46364</v>
      </c>
    </row>
    <row r="19" spans="1:43" s="2" customFormat="1" ht="113.1" customHeight="1" x14ac:dyDescent="0.2">
      <c r="A19" s="4" t="s">
        <v>86</v>
      </c>
      <c r="B19" s="4" t="s">
        <v>1</v>
      </c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Q19" s="3">
        <v>46381</v>
      </c>
    </row>
    <row r="20" spans="1:43" s="2" customFormat="1" ht="21" customHeight="1" x14ac:dyDescent="0.2">
      <c r="A20" s="71" t="s">
        <v>10</v>
      </c>
      <c r="B20" s="72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Q20" s="3">
        <v>46382</v>
      </c>
    </row>
    <row r="21" spans="1:43" ht="15.75" x14ac:dyDescent="0.25">
      <c r="A21" s="10">
        <v>45901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</row>
    <row r="22" spans="1:43" ht="15.75" x14ac:dyDescent="0.25">
      <c r="A22" s="10">
        <v>45902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</row>
    <row r="23" spans="1:43" ht="15.75" x14ac:dyDescent="0.25">
      <c r="A23" s="10">
        <v>45903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</row>
    <row r="24" spans="1:43" ht="15.75" x14ac:dyDescent="0.25">
      <c r="A24" s="10">
        <v>45904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</row>
    <row r="25" spans="1:43" ht="15.75" x14ac:dyDescent="0.25">
      <c r="A25" s="10">
        <v>45905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</row>
    <row r="26" spans="1:43" ht="15.75" x14ac:dyDescent="0.25">
      <c r="A26" s="10">
        <v>45906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</row>
    <row r="27" spans="1:43" ht="15.75" x14ac:dyDescent="0.25">
      <c r="A27" s="10">
        <v>45907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</row>
    <row r="28" spans="1:43" ht="15.75" x14ac:dyDescent="0.25">
      <c r="A28" s="10">
        <v>45908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</row>
    <row r="29" spans="1:43" ht="15.75" x14ac:dyDescent="0.25">
      <c r="A29" s="10">
        <v>45909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</row>
    <row r="30" spans="1:43" ht="15.75" x14ac:dyDescent="0.25">
      <c r="A30" s="10">
        <v>45910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</row>
    <row r="31" spans="1:43" ht="15.75" x14ac:dyDescent="0.25">
      <c r="A31" s="10">
        <v>45911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</row>
    <row r="32" spans="1:43" ht="15.75" x14ac:dyDescent="0.25">
      <c r="A32" s="10">
        <v>45912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</row>
    <row r="33" spans="1:29" ht="15.75" x14ac:dyDescent="0.25">
      <c r="A33" s="10">
        <v>45913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</row>
    <row r="34" spans="1:29" ht="15.75" x14ac:dyDescent="0.25">
      <c r="A34" s="10">
        <v>45914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</row>
    <row r="35" spans="1:29" ht="15.75" x14ac:dyDescent="0.25">
      <c r="A35" s="10">
        <v>45915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</row>
    <row r="36" spans="1:29" ht="15.75" x14ac:dyDescent="0.25">
      <c r="A36" s="10">
        <v>45916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</row>
    <row r="37" spans="1:29" ht="15.75" x14ac:dyDescent="0.25">
      <c r="A37" s="10">
        <v>45917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</row>
    <row r="38" spans="1:29" ht="15.75" x14ac:dyDescent="0.25">
      <c r="A38" s="10">
        <v>45918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</row>
    <row r="39" spans="1:29" ht="15.75" x14ac:dyDescent="0.25">
      <c r="A39" s="10">
        <v>45919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</row>
    <row r="40" spans="1:29" ht="15.75" x14ac:dyDescent="0.25">
      <c r="A40" s="10">
        <v>45920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</row>
    <row r="41" spans="1:29" ht="15.75" x14ac:dyDescent="0.25">
      <c r="A41" s="10">
        <v>45921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</row>
    <row r="42" spans="1:29" ht="15.75" x14ac:dyDescent="0.25">
      <c r="A42" s="10">
        <v>45922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</row>
    <row r="43" spans="1:29" ht="15.75" x14ac:dyDescent="0.25">
      <c r="A43" s="10">
        <v>45923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</row>
    <row r="44" spans="1:29" ht="15.75" x14ac:dyDescent="0.25">
      <c r="A44" s="10">
        <v>45924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</row>
    <row r="45" spans="1:29" ht="15.75" x14ac:dyDescent="0.25">
      <c r="A45" s="10">
        <v>45925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</row>
    <row r="46" spans="1:29" ht="15.75" x14ac:dyDescent="0.25">
      <c r="A46" s="10">
        <v>45926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</row>
    <row r="47" spans="1:29" ht="15.75" x14ac:dyDescent="0.25">
      <c r="A47" s="10">
        <v>45927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</row>
    <row r="48" spans="1:29" ht="15.75" x14ac:dyDescent="0.25">
      <c r="A48" s="10">
        <v>45928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</row>
    <row r="49" spans="1:29" ht="15.75" x14ac:dyDescent="0.25">
      <c r="A49" s="10">
        <v>45929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</row>
    <row r="50" spans="1:29" ht="15.75" x14ac:dyDescent="0.25">
      <c r="A50" s="10">
        <v>45930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</row>
    <row r="51" spans="1:29" ht="15.75" x14ac:dyDescent="0.25">
      <c r="A51" s="10">
        <v>45931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</row>
    <row r="52" spans="1:29" ht="15.75" x14ac:dyDescent="0.25">
      <c r="A52" s="10">
        <v>45932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</row>
    <row r="53" spans="1:29" ht="15.75" x14ac:dyDescent="0.25">
      <c r="A53" s="10">
        <v>45933</v>
      </c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</row>
    <row r="54" spans="1:29" ht="15.75" x14ac:dyDescent="0.25">
      <c r="A54" s="10">
        <v>45934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</row>
    <row r="55" spans="1:29" ht="15.75" x14ac:dyDescent="0.25">
      <c r="A55" s="10">
        <v>45935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</row>
    <row r="56" spans="1:29" ht="15.75" x14ac:dyDescent="0.25">
      <c r="A56" s="10">
        <v>45936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</row>
    <row r="57" spans="1:29" ht="15.75" x14ac:dyDescent="0.25">
      <c r="A57" s="10">
        <v>45937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</row>
    <row r="58" spans="1:29" ht="15.75" x14ac:dyDescent="0.25">
      <c r="A58" s="10">
        <v>45938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</row>
    <row r="59" spans="1:29" ht="15.75" x14ac:dyDescent="0.25">
      <c r="A59" s="10">
        <v>45939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</row>
    <row r="60" spans="1:29" ht="15.75" x14ac:dyDescent="0.25">
      <c r="A60" s="10">
        <v>45940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</row>
    <row r="61" spans="1:29" ht="15.75" x14ac:dyDescent="0.25">
      <c r="A61" s="10">
        <v>45941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</row>
    <row r="62" spans="1:29" ht="15.75" x14ac:dyDescent="0.25">
      <c r="A62" s="10">
        <v>45942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</row>
    <row r="63" spans="1:29" ht="15.75" x14ac:dyDescent="0.25">
      <c r="A63" s="10">
        <v>45943</v>
      </c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</row>
    <row r="64" spans="1:29" ht="15.75" x14ac:dyDescent="0.25">
      <c r="A64" s="10">
        <v>45944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</row>
    <row r="65" spans="1:29" ht="15.75" x14ac:dyDescent="0.25">
      <c r="A65" s="10">
        <v>45945</v>
      </c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</row>
    <row r="66" spans="1:29" ht="15.75" x14ac:dyDescent="0.25">
      <c r="A66" s="10">
        <v>45946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</row>
    <row r="67" spans="1:29" ht="15.75" x14ac:dyDescent="0.25">
      <c r="A67" s="10">
        <v>45947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</row>
    <row r="68" spans="1:29" ht="15.75" x14ac:dyDescent="0.25">
      <c r="A68" s="10">
        <v>45948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</row>
    <row r="69" spans="1:29" ht="15.75" x14ac:dyDescent="0.25">
      <c r="A69" s="10">
        <v>45949</v>
      </c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</row>
    <row r="70" spans="1:29" ht="15.75" x14ac:dyDescent="0.25">
      <c r="A70" s="10">
        <v>45950</v>
      </c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</row>
    <row r="71" spans="1:29" ht="15.75" x14ac:dyDescent="0.25">
      <c r="A71" s="10">
        <v>45951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</row>
    <row r="72" spans="1:29" ht="15.75" x14ac:dyDescent="0.25">
      <c r="A72" s="10">
        <v>45952</v>
      </c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</row>
    <row r="73" spans="1:29" ht="15.75" x14ac:dyDescent="0.25">
      <c r="A73" s="10">
        <v>45953</v>
      </c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</row>
    <row r="74" spans="1:29" ht="15.75" x14ac:dyDescent="0.25">
      <c r="A74" s="10">
        <v>45954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</row>
    <row r="75" spans="1:29" ht="15.75" x14ac:dyDescent="0.25">
      <c r="A75" s="10">
        <v>45955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</row>
    <row r="76" spans="1:29" ht="15.75" x14ac:dyDescent="0.25">
      <c r="A76" s="10">
        <v>45956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</row>
    <row r="77" spans="1:29" ht="15.75" x14ac:dyDescent="0.25">
      <c r="A77" s="10">
        <v>45957</v>
      </c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</row>
    <row r="78" spans="1:29" ht="15.75" x14ac:dyDescent="0.25">
      <c r="A78" s="10">
        <v>45958</v>
      </c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</row>
    <row r="79" spans="1:29" ht="15.75" x14ac:dyDescent="0.25">
      <c r="A79" s="10">
        <v>45959</v>
      </c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</row>
    <row r="80" spans="1:29" ht="15.75" x14ac:dyDescent="0.25">
      <c r="A80" s="10">
        <v>45960</v>
      </c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</row>
    <row r="81" spans="1:29" ht="15.75" x14ac:dyDescent="0.25">
      <c r="A81" s="10">
        <v>45961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</row>
    <row r="82" spans="1:29" ht="15.75" x14ac:dyDescent="0.25">
      <c r="A82" s="10">
        <v>45962</v>
      </c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</row>
    <row r="83" spans="1:29" ht="15.75" x14ac:dyDescent="0.25">
      <c r="A83" s="10">
        <v>45963</v>
      </c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</row>
    <row r="84" spans="1:29" ht="15.75" x14ac:dyDescent="0.25">
      <c r="A84" s="10">
        <v>45964</v>
      </c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</row>
    <row r="85" spans="1:29" ht="15.75" x14ac:dyDescent="0.25">
      <c r="A85" s="10">
        <v>45965</v>
      </c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</row>
    <row r="86" spans="1:29" ht="15.75" x14ac:dyDescent="0.25">
      <c r="A86" s="10">
        <v>45966</v>
      </c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</row>
    <row r="87" spans="1:29" ht="15.75" x14ac:dyDescent="0.25">
      <c r="A87" s="10">
        <v>45967</v>
      </c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</row>
    <row r="88" spans="1:29" ht="15.75" x14ac:dyDescent="0.25">
      <c r="A88" s="10">
        <v>45968</v>
      </c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</row>
    <row r="89" spans="1:29" ht="15.75" x14ac:dyDescent="0.25">
      <c r="A89" s="10">
        <v>45969</v>
      </c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</row>
    <row r="90" spans="1:29" ht="15.75" x14ac:dyDescent="0.25">
      <c r="A90" s="10">
        <v>45970</v>
      </c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</row>
    <row r="91" spans="1:29" ht="15.75" x14ac:dyDescent="0.25">
      <c r="A91" s="10">
        <v>45971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</row>
    <row r="92" spans="1:29" ht="15.75" x14ac:dyDescent="0.25">
      <c r="A92" s="10">
        <v>45972</v>
      </c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</row>
    <row r="93" spans="1:29" ht="15.75" x14ac:dyDescent="0.25">
      <c r="A93" s="10">
        <v>45973</v>
      </c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</row>
    <row r="94" spans="1:29" ht="15.75" x14ac:dyDescent="0.25">
      <c r="A94" s="10">
        <v>45974</v>
      </c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</row>
    <row r="95" spans="1:29" ht="15.75" x14ac:dyDescent="0.25">
      <c r="A95" s="10">
        <v>45975</v>
      </c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</row>
    <row r="96" spans="1:29" ht="15.75" x14ac:dyDescent="0.25">
      <c r="A96" s="10">
        <v>45976</v>
      </c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</row>
    <row r="97" spans="1:29" ht="15.75" x14ac:dyDescent="0.25">
      <c r="A97" s="10">
        <v>45977</v>
      </c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</row>
    <row r="98" spans="1:29" ht="15.75" x14ac:dyDescent="0.25">
      <c r="A98" s="10">
        <v>45978</v>
      </c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</row>
    <row r="99" spans="1:29" ht="15.75" x14ac:dyDescent="0.25">
      <c r="A99" s="10">
        <v>45979</v>
      </c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</row>
    <row r="100" spans="1:29" ht="15.75" x14ac:dyDescent="0.25">
      <c r="A100" s="10">
        <v>45980</v>
      </c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</row>
    <row r="101" spans="1:29" ht="15.75" x14ac:dyDescent="0.25">
      <c r="A101" s="10">
        <v>45981</v>
      </c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</row>
    <row r="102" spans="1:29" ht="15.75" x14ac:dyDescent="0.25">
      <c r="A102" s="10">
        <v>45982</v>
      </c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</row>
    <row r="103" spans="1:29" ht="15.75" x14ac:dyDescent="0.25">
      <c r="A103" s="10">
        <v>45983</v>
      </c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</row>
    <row r="104" spans="1:29" ht="15.75" x14ac:dyDescent="0.25">
      <c r="A104" s="10">
        <v>45984</v>
      </c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</row>
    <row r="105" spans="1:29" ht="15.75" x14ac:dyDescent="0.25">
      <c r="A105" s="10">
        <v>45985</v>
      </c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</row>
    <row r="106" spans="1:29" ht="15.75" x14ac:dyDescent="0.25">
      <c r="A106" s="10">
        <v>45986</v>
      </c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</row>
    <row r="107" spans="1:29" ht="15.75" x14ac:dyDescent="0.25">
      <c r="A107" s="10">
        <v>45987</v>
      </c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</row>
    <row r="108" spans="1:29" ht="15.75" x14ac:dyDescent="0.25">
      <c r="A108" s="10">
        <v>45988</v>
      </c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</row>
    <row r="109" spans="1:29" ht="15.75" x14ac:dyDescent="0.25">
      <c r="A109" s="10">
        <v>45989</v>
      </c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</row>
    <row r="110" spans="1:29" ht="15.75" x14ac:dyDescent="0.25">
      <c r="A110" s="10">
        <v>45990</v>
      </c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</row>
    <row r="111" spans="1:29" ht="15.75" x14ac:dyDescent="0.25">
      <c r="A111" s="10">
        <v>45991</v>
      </c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</row>
    <row r="112" spans="1:29" ht="15.75" x14ac:dyDescent="0.25">
      <c r="A112" s="10">
        <v>45992</v>
      </c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</row>
    <row r="113" spans="1:29" ht="15.75" x14ac:dyDescent="0.25">
      <c r="A113" s="10">
        <v>45993</v>
      </c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</row>
    <row r="114" spans="1:29" ht="15.75" x14ac:dyDescent="0.25">
      <c r="A114" s="10">
        <v>45994</v>
      </c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</row>
    <row r="115" spans="1:29" ht="15.75" x14ac:dyDescent="0.25">
      <c r="A115" s="10">
        <v>45995</v>
      </c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</row>
    <row r="116" spans="1:29" ht="15.75" x14ac:dyDescent="0.25">
      <c r="A116" s="10">
        <v>45996</v>
      </c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</row>
    <row r="117" spans="1:29" ht="15.75" x14ac:dyDescent="0.25">
      <c r="A117" s="10">
        <v>45997</v>
      </c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</row>
    <row r="118" spans="1:29" ht="15.75" x14ac:dyDescent="0.25">
      <c r="A118" s="10">
        <v>45998</v>
      </c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</row>
    <row r="119" spans="1:29" ht="15.75" x14ac:dyDescent="0.25">
      <c r="A119" s="10">
        <v>45999</v>
      </c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</row>
    <row r="120" spans="1:29" ht="15.75" x14ac:dyDescent="0.25">
      <c r="A120" s="10">
        <v>46000</v>
      </c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</row>
    <row r="121" spans="1:29" ht="15.75" x14ac:dyDescent="0.25">
      <c r="A121" s="10">
        <v>46001</v>
      </c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</row>
    <row r="122" spans="1:29" ht="15.75" x14ac:dyDescent="0.25">
      <c r="A122" s="10">
        <v>46002</v>
      </c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</row>
    <row r="123" spans="1:29" ht="15.75" x14ac:dyDescent="0.25">
      <c r="A123" s="10">
        <v>46003</v>
      </c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</row>
    <row r="124" spans="1:29" ht="15.75" x14ac:dyDescent="0.25">
      <c r="A124" s="10">
        <v>46004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</row>
    <row r="125" spans="1:29" ht="15.75" x14ac:dyDescent="0.25">
      <c r="A125" s="10">
        <v>46005</v>
      </c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</row>
    <row r="126" spans="1:29" ht="15.75" x14ac:dyDescent="0.25">
      <c r="A126" s="10">
        <v>46006</v>
      </c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</row>
    <row r="127" spans="1:29" ht="15.75" x14ac:dyDescent="0.25">
      <c r="A127" s="10">
        <v>46007</v>
      </c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</row>
    <row r="128" spans="1:29" ht="15.75" x14ac:dyDescent="0.25">
      <c r="A128" s="10">
        <v>46008</v>
      </c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</row>
    <row r="129" spans="1:29" ht="15.75" x14ac:dyDescent="0.25">
      <c r="A129" s="10">
        <v>46009</v>
      </c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</row>
    <row r="130" spans="1:29" ht="15.75" x14ac:dyDescent="0.25">
      <c r="A130" s="10">
        <v>46010</v>
      </c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</row>
    <row r="131" spans="1:29" ht="15.75" x14ac:dyDescent="0.25">
      <c r="A131" s="10">
        <v>46011</v>
      </c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</row>
    <row r="132" spans="1:29" ht="15.75" x14ac:dyDescent="0.25">
      <c r="A132" s="10">
        <v>46012</v>
      </c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</row>
    <row r="133" spans="1:29" ht="15.75" x14ac:dyDescent="0.25">
      <c r="A133" s="10">
        <v>46013</v>
      </c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</row>
    <row r="134" spans="1:29" ht="15.75" x14ac:dyDescent="0.25">
      <c r="A134" s="10">
        <v>46014</v>
      </c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</row>
    <row r="135" spans="1:29" ht="15.75" x14ac:dyDescent="0.25">
      <c r="A135" s="10">
        <v>46015</v>
      </c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</row>
    <row r="136" spans="1:29" ht="15.75" x14ac:dyDescent="0.25">
      <c r="A136" s="10">
        <v>46016</v>
      </c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</row>
    <row r="137" spans="1:29" ht="15.75" x14ac:dyDescent="0.25">
      <c r="A137" s="10">
        <v>46017</v>
      </c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</row>
    <row r="138" spans="1:29" ht="15.75" x14ac:dyDescent="0.25">
      <c r="A138" s="10">
        <v>46018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</row>
    <row r="139" spans="1:29" ht="15.75" x14ac:dyDescent="0.25">
      <c r="A139" s="10">
        <v>46019</v>
      </c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</row>
    <row r="140" spans="1:29" ht="15.75" x14ac:dyDescent="0.25">
      <c r="A140" s="10">
        <v>46020</v>
      </c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</row>
    <row r="141" spans="1:29" ht="15.75" x14ac:dyDescent="0.25">
      <c r="A141" s="10">
        <v>46021</v>
      </c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</row>
    <row r="142" spans="1:29" ht="15.75" x14ac:dyDescent="0.25">
      <c r="A142" s="10">
        <v>46022</v>
      </c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</row>
    <row r="143" spans="1:29" ht="15.75" x14ac:dyDescent="0.25">
      <c r="A143" s="10">
        <v>46023</v>
      </c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</row>
    <row r="144" spans="1:29" ht="15.75" x14ac:dyDescent="0.25">
      <c r="A144" s="10">
        <v>46024</v>
      </c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</row>
    <row r="145" spans="1:29" ht="15.75" x14ac:dyDescent="0.25">
      <c r="A145" s="10">
        <v>46025</v>
      </c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</row>
    <row r="146" spans="1:29" ht="15.75" x14ac:dyDescent="0.25">
      <c r="A146" s="10">
        <v>46026</v>
      </c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</row>
    <row r="147" spans="1:29" ht="15.75" x14ac:dyDescent="0.25">
      <c r="A147" s="10">
        <v>46027</v>
      </c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</row>
    <row r="148" spans="1:29" ht="15.75" x14ac:dyDescent="0.25">
      <c r="A148" s="10">
        <v>46028</v>
      </c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</row>
    <row r="149" spans="1:29" ht="15.75" x14ac:dyDescent="0.25">
      <c r="A149" s="10">
        <v>46029</v>
      </c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</row>
    <row r="150" spans="1:29" ht="15.75" x14ac:dyDescent="0.25">
      <c r="A150" s="10">
        <v>46030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</row>
    <row r="151" spans="1:29" ht="15.75" x14ac:dyDescent="0.25">
      <c r="A151" s="10">
        <v>46031</v>
      </c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</row>
    <row r="152" spans="1:29" ht="15.75" x14ac:dyDescent="0.25">
      <c r="A152" s="10">
        <v>46032</v>
      </c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</row>
    <row r="153" spans="1:29" ht="15.75" x14ac:dyDescent="0.25">
      <c r="A153" s="10">
        <v>46033</v>
      </c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</row>
    <row r="154" spans="1:29" ht="15.75" x14ac:dyDescent="0.25">
      <c r="A154" s="10">
        <v>46034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</row>
    <row r="155" spans="1:29" ht="15.75" x14ac:dyDescent="0.25">
      <c r="A155" s="10">
        <v>46035</v>
      </c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</row>
    <row r="156" spans="1:29" ht="15.75" x14ac:dyDescent="0.25">
      <c r="A156" s="10">
        <v>46036</v>
      </c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</row>
    <row r="157" spans="1:29" ht="15.75" x14ac:dyDescent="0.25">
      <c r="A157" s="10">
        <v>46037</v>
      </c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</row>
    <row r="158" spans="1:29" ht="15.75" x14ac:dyDescent="0.25">
      <c r="A158" s="10">
        <v>46038</v>
      </c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</row>
    <row r="159" spans="1:29" ht="15.75" x14ac:dyDescent="0.25">
      <c r="A159" s="10">
        <v>46039</v>
      </c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</row>
    <row r="160" spans="1:29" ht="15.75" x14ac:dyDescent="0.25">
      <c r="A160" s="10">
        <v>46040</v>
      </c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</row>
    <row r="161" spans="1:29" ht="15.75" x14ac:dyDescent="0.25">
      <c r="A161" s="10">
        <v>46041</v>
      </c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</row>
    <row r="162" spans="1:29" ht="15.75" x14ac:dyDescent="0.25">
      <c r="A162" s="10">
        <v>46042</v>
      </c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</row>
    <row r="163" spans="1:29" ht="15.75" x14ac:dyDescent="0.25">
      <c r="A163" s="10">
        <v>46043</v>
      </c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</row>
    <row r="164" spans="1:29" ht="15.75" x14ac:dyDescent="0.25">
      <c r="A164" s="10">
        <v>46044</v>
      </c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</row>
    <row r="165" spans="1:29" ht="15.75" x14ac:dyDescent="0.25">
      <c r="A165" s="10">
        <v>46045</v>
      </c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</row>
    <row r="166" spans="1:29" ht="15.75" x14ac:dyDescent="0.25">
      <c r="A166" s="10">
        <v>46046</v>
      </c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</row>
    <row r="167" spans="1:29" ht="15.75" x14ac:dyDescent="0.25">
      <c r="A167" s="10">
        <v>46047</v>
      </c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</row>
    <row r="168" spans="1:29" ht="15.75" x14ac:dyDescent="0.25">
      <c r="A168" s="10">
        <v>46048</v>
      </c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</row>
    <row r="169" spans="1:29" ht="15.75" x14ac:dyDescent="0.25">
      <c r="A169" s="10">
        <v>46049</v>
      </c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</row>
    <row r="170" spans="1:29" ht="15.75" x14ac:dyDescent="0.25">
      <c r="A170" s="10">
        <v>46050</v>
      </c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</row>
    <row r="171" spans="1:29" ht="15.75" x14ac:dyDescent="0.25">
      <c r="A171" s="10">
        <v>46051</v>
      </c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</row>
    <row r="172" spans="1:29" ht="15.75" x14ac:dyDescent="0.25">
      <c r="A172" s="10">
        <v>46052</v>
      </c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</row>
    <row r="173" spans="1:29" ht="15.75" x14ac:dyDescent="0.25">
      <c r="A173" s="10">
        <v>46053</v>
      </c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</row>
    <row r="174" spans="1:29" ht="15.75" x14ac:dyDescent="0.25">
      <c r="A174" s="10">
        <v>46054</v>
      </c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</row>
    <row r="175" spans="1:29" ht="15.75" x14ac:dyDescent="0.25">
      <c r="A175" s="10">
        <v>46055</v>
      </c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</row>
    <row r="176" spans="1:29" ht="15.75" x14ac:dyDescent="0.25">
      <c r="A176" s="10">
        <v>46056</v>
      </c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</row>
    <row r="177" spans="1:29" ht="15.75" x14ac:dyDescent="0.25">
      <c r="A177" s="10">
        <v>46057</v>
      </c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</row>
    <row r="178" spans="1:29" ht="15.75" x14ac:dyDescent="0.25">
      <c r="A178" s="10">
        <v>46058</v>
      </c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</row>
    <row r="179" spans="1:29" ht="15.75" x14ac:dyDescent="0.25">
      <c r="A179" s="10">
        <v>46059</v>
      </c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</row>
    <row r="180" spans="1:29" ht="15.75" x14ac:dyDescent="0.25">
      <c r="A180" s="10">
        <v>46060</v>
      </c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</row>
    <row r="181" spans="1:29" ht="15.75" x14ac:dyDescent="0.25">
      <c r="A181" s="10">
        <v>46061</v>
      </c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</row>
    <row r="182" spans="1:29" ht="15.75" x14ac:dyDescent="0.25">
      <c r="A182" s="10">
        <v>46062</v>
      </c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</row>
    <row r="183" spans="1:29" ht="15.75" x14ac:dyDescent="0.25">
      <c r="A183" s="10">
        <v>46063</v>
      </c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</row>
    <row r="184" spans="1:29" ht="15.75" x14ac:dyDescent="0.25">
      <c r="A184" s="10">
        <v>46064</v>
      </c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</row>
    <row r="185" spans="1:29" ht="15.75" x14ac:dyDescent="0.25">
      <c r="A185" s="10">
        <v>46065</v>
      </c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</row>
    <row r="186" spans="1:29" ht="15.75" x14ac:dyDescent="0.25">
      <c r="A186" s="10">
        <v>46066</v>
      </c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</row>
    <row r="187" spans="1:29" ht="15.75" x14ac:dyDescent="0.25">
      <c r="A187" s="10">
        <v>46067</v>
      </c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</row>
    <row r="188" spans="1:29" ht="15.75" x14ac:dyDescent="0.25">
      <c r="A188" s="10">
        <v>46068</v>
      </c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</row>
    <row r="189" spans="1:29" ht="15.75" x14ac:dyDescent="0.25">
      <c r="A189" s="10">
        <v>46069</v>
      </c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</row>
    <row r="190" spans="1:29" ht="15.75" x14ac:dyDescent="0.25">
      <c r="A190" s="10">
        <v>46070</v>
      </c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</row>
    <row r="191" spans="1:29" ht="15.75" x14ac:dyDescent="0.25">
      <c r="A191" s="10">
        <v>46071</v>
      </c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</row>
    <row r="192" spans="1:29" ht="15.75" x14ac:dyDescent="0.25">
      <c r="A192" s="10">
        <v>46072</v>
      </c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</row>
    <row r="193" spans="1:29" ht="15.75" x14ac:dyDescent="0.25">
      <c r="A193" s="10">
        <v>46073</v>
      </c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</row>
    <row r="194" spans="1:29" ht="15.75" x14ac:dyDescent="0.25">
      <c r="A194" s="10">
        <v>46074</v>
      </c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</row>
    <row r="195" spans="1:29" ht="15.75" x14ac:dyDescent="0.25">
      <c r="A195" s="10">
        <v>46075</v>
      </c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</row>
    <row r="196" spans="1:29" ht="15.75" x14ac:dyDescent="0.25">
      <c r="A196" s="10">
        <v>46076</v>
      </c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</row>
    <row r="197" spans="1:29" ht="15.75" x14ac:dyDescent="0.25">
      <c r="A197" s="10">
        <v>46077</v>
      </c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</row>
    <row r="198" spans="1:29" ht="15.75" x14ac:dyDescent="0.25">
      <c r="A198" s="10">
        <v>46078</v>
      </c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</row>
    <row r="199" spans="1:29" ht="15.75" x14ac:dyDescent="0.25">
      <c r="A199" s="10">
        <v>46079</v>
      </c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</row>
    <row r="200" spans="1:29" ht="15.75" x14ac:dyDescent="0.25">
      <c r="A200" s="10">
        <v>46080</v>
      </c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</row>
    <row r="201" spans="1:29" ht="15.75" x14ac:dyDescent="0.25">
      <c r="A201" s="10">
        <v>46081</v>
      </c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</row>
    <row r="202" spans="1:29" ht="15.75" x14ac:dyDescent="0.25">
      <c r="A202" s="10">
        <v>46082</v>
      </c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</row>
    <row r="203" spans="1:29" ht="15.75" x14ac:dyDescent="0.25">
      <c r="A203" s="10">
        <v>46083</v>
      </c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</row>
    <row r="204" spans="1:29" ht="15.75" x14ac:dyDescent="0.25">
      <c r="A204" s="10">
        <v>46084</v>
      </c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</row>
    <row r="205" spans="1:29" ht="15.75" x14ac:dyDescent="0.25">
      <c r="A205" s="10">
        <v>46085</v>
      </c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</row>
    <row r="206" spans="1:29" ht="15.75" x14ac:dyDescent="0.25">
      <c r="A206" s="10">
        <v>46086</v>
      </c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</row>
    <row r="207" spans="1:29" ht="15.75" x14ac:dyDescent="0.25">
      <c r="A207" s="10">
        <v>46087</v>
      </c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</row>
    <row r="208" spans="1:29" ht="15.75" x14ac:dyDescent="0.25">
      <c r="A208" s="10">
        <v>46088</v>
      </c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</row>
    <row r="209" spans="1:29" ht="15.75" x14ac:dyDescent="0.25">
      <c r="A209" s="10">
        <v>46089</v>
      </c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</row>
    <row r="210" spans="1:29" ht="15.75" x14ac:dyDescent="0.25">
      <c r="A210" s="10">
        <v>46090</v>
      </c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</row>
    <row r="211" spans="1:29" ht="15.75" x14ac:dyDescent="0.25">
      <c r="A211" s="10">
        <v>46091</v>
      </c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</row>
    <row r="212" spans="1:29" ht="15.75" x14ac:dyDescent="0.25">
      <c r="A212" s="10">
        <v>46092</v>
      </c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</row>
    <row r="213" spans="1:29" ht="15.75" x14ac:dyDescent="0.25">
      <c r="A213" s="10">
        <v>46093</v>
      </c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</row>
    <row r="214" spans="1:29" ht="15.75" x14ac:dyDescent="0.25">
      <c r="A214" s="10">
        <v>46094</v>
      </c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</row>
    <row r="215" spans="1:29" ht="15.75" x14ac:dyDescent="0.25">
      <c r="A215" s="10">
        <v>46095</v>
      </c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</row>
    <row r="216" spans="1:29" ht="15.75" x14ac:dyDescent="0.25">
      <c r="A216" s="10">
        <v>46096</v>
      </c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</row>
    <row r="217" spans="1:29" ht="15.75" x14ac:dyDescent="0.25">
      <c r="A217" s="10">
        <v>46097</v>
      </c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</row>
    <row r="218" spans="1:29" ht="15.75" x14ac:dyDescent="0.25">
      <c r="A218" s="10">
        <v>46098</v>
      </c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</row>
    <row r="219" spans="1:29" ht="15.75" x14ac:dyDescent="0.25">
      <c r="A219" s="10">
        <v>46099</v>
      </c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</row>
    <row r="220" spans="1:29" ht="15.75" x14ac:dyDescent="0.25">
      <c r="A220" s="10">
        <v>46100</v>
      </c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</row>
    <row r="221" spans="1:29" ht="15.75" x14ac:dyDescent="0.25">
      <c r="A221" s="10">
        <v>46101</v>
      </c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</row>
    <row r="222" spans="1:29" ht="15.75" x14ac:dyDescent="0.25">
      <c r="A222" s="10">
        <v>46102</v>
      </c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</row>
    <row r="223" spans="1:29" ht="15.75" x14ac:dyDescent="0.25">
      <c r="A223" s="10">
        <v>46103</v>
      </c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</row>
    <row r="224" spans="1:29" ht="15.75" x14ac:dyDescent="0.25">
      <c r="A224" s="10">
        <v>46104</v>
      </c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</row>
    <row r="225" spans="1:29" ht="15.75" x14ac:dyDescent="0.25">
      <c r="A225" s="10">
        <v>46105</v>
      </c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</row>
    <row r="226" spans="1:29" ht="15.75" x14ac:dyDescent="0.25">
      <c r="A226" s="10">
        <v>46106</v>
      </c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</row>
    <row r="227" spans="1:29" ht="15.75" x14ac:dyDescent="0.25">
      <c r="A227" s="10">
        <v>46107</v>
      </c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</row>
    <row r="228" spans="1:29" ht="15.75" x14ac:dyDescent="0.25">
      <c r="A228" s="10">
        <v>46108</v>
      </c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</row>
    <row r="229" spans="1:29" ht="15.75" x14ac:dyDescent="0.25">
      <c r="A229" s="10">
        <v>46109</v>
      </c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</row>
    <row r="230" spans="1:29" ht="15.75" x14ac:dyDescent="0.25">
      <c r="A230" s="10">
        <v>46110</v>
      </c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</row>
    <row r="231" spans="1:29" ht="15.75" x14ac:dyDescent="0.25">
      <c r="A231" s="10">
        <v>46111</v>
      </c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</row>
    <row r="232" spans="1:29" ht="15.75" x14ac:dyDescent="0.25">
      <c r="A232" s="10">
        <v>46112</v>
      </c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</row>
    <row r="233" spans="1:29" ht="15.75" x14ac:dyDescent="0.25">
      <c r="A233" s="10">
        <v>46113</v>
      </c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</row>
    <row r="234" spans="1:29" ht="15.75" x14ac:dyDescent="0.25">
      <c r="A234" s="10">
        <v>46114</v>
      </c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</row>
    <row r="235" spans="1:29" ht="15.75" x14ac:dyDescent="0.25">
      <c r="A235" s="10">
        <v>46115</v>
      </c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</row>
    <row r="236" spans="1:29" ht="15.75" x14ac:dyDescent="0.25">
      <c r="A236" s="10">
        <v>46116</v>
      </c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</row>
    <row r="237" spans="1:29" ht="15.75" x14ac:dyDescent="0.25">
      <c r="A237" s="10">
        <v>46117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</row>
    <row r="238" spans="1:29" ht="15.75" x14ac:dyDescent="0.25">
      <c r="A238" s="10">
        <v>46118</v>
      </c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</row>
    <row r="239" spans="1:29" ht="15.75" x14ac:dyDescent="0.25">
      <c r="A239" s="10">
        <v>46119</v>
      </c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</row>
    <row r="240" spans="1:29" ht="15.75" x14ac:dyDescent="0.25">
      <c r="A240" s="10">
        <v>46120</v>
      </c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</row>
    <row r="241" spans="1:29" ht="15.75" x14ac:dyDescent="0.25">
      <c r="A241" s="10">
        <v>46121</v>
      </c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</row>
    <row r="242" spans="1:29" ht="15.75" x14ac:dyDescent="0.25">
      <c r="A242" s="10">
        <v>46122</v>
      </c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</row>
    <row r="243" spans="1:29" ht="15.75" x14ac:dyDescent="0.25">
      <c r="A243" s="10">
        <v>46123</v>
      </c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</row>
    <row r="244" spans="1:29" ht="15.75" x14ac:dyDescent="0.25">
      <c r="A244" s="10">
        <v>46124</v>
      </c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</row>
    <row r="245" spans="1:29" ht="15.75" x14ac:dyDescent="0.25">
      <c r="A245" s="10">
        <v>46125</v>
      </c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</row>
    <row r="246" spans="1:29" ht="15.75" x14ac:dyDescent="0.25">
      <c r="A246" s="10">
        <v>46126</v>
      </c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</row>
    <row r="247" spans="1:29" ht="15.75" x14ac:dyDescent="0.25">
      <c r="A247" s="10">
        <v>46127</v>
      </c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</row>
    <row r="248" spans="1:29" ht="15.75" x14ac:dyDescent="0.25">
      <c r="A248" s="10">
        <v>46128</v>
      </c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</row>
    <row r="249" spans="1:29" ht="15.75" x14ac:dyDescent="0.25">
      <c r="A249" s="10">
        <v>46129</v>
      </c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</row>
    <row r="250" spans="1:29" ht="15.75" x14ac:dyDescent="0.25">
      <c r="A250" s="10">
        <v>46130</v>
      </c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</row>
    <row r="251" spans="1:29" ht="15.75" x14ac:dyDescent="0.25">
      <c r="A251" s="10">
        <v>46131</v>
      </c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</row>
    <row r="252" spans="1:29" ht="15.75" x14ac:dyDescent="0.25">
      <c r="A252" s="10">
        <v>46132</v>
      </c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</row>
    <row r="253" spans="1:29" ht="15.75" x14ac:dyDescent="0.25">
      <c r="A253" s="10">
        <v>46133</v>
      </c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</row>
    <row r="254" spans="1:29" ht="15.75" x14ac:dyDescent="0.25">
      <c r="A254" s="10">
        <v>46134</v>
      </c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</row>
    <row r="255" spans="1:29" ht="15.75" x14ac:dyDescent="0.25">
      <c r="A255" s="10">
        <v>46135</v>
      </c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</row>
    <row r="256" spans="1:29" ht="15.75" x14ac:dyDescent="0.25">
      <c r="A256" s="10">
        <v>46136</v>
      </c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</row>
    <row r="257" spans="1:29" ht="15.75" x14ac:dyDescent="0.25">
      <c r="A257" s="10">
        <v>46137</v>
      </c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</row>
    <row r="258" spans="1:29" ht="15.75" x14ac:dyDescent="0.25">
      <c r="A258" s="10">
        <v>46138</v>
      </c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</row>
    <row r="259" spans="1:29" ht="15.75" x14ac:dyDescent="0.25">
      <c r="A259" s="10">
        <v>46139</v>
      </c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</row>
    <row r="260" spans="1:29" ht="15.75" x14ac:dyDescent="0.25">
      <c r="A260" s="10">
        <v>46140</v>
      </c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</row>
    <row r="261" spans="1:29" ht="15.75" x14ac:dyDescent="0.25">
      <c r="A261" s="10">
        <v>46141</v>
      </c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</row>
    <row r="262" spans="1:29" ht="15.75" x14ac:dyDescent="0.25">
      <c r="A262" s="10">
        <v>46142</v>
      </c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</row>
    <row r="263" spans="1:29" ht="15.75" x14ac:dyDescent="0.25">
      <c r="A263" s="10">
        <v>46143</v>
      </c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</row>
    <row r="264" spans="1:29" ht="15.75" x14ac:dyDescent="0.25">
      <c r="A264" s="10">
        <v>46144</v>
      </c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</row>
    <row r="265" spans="1:29" ht="15.75" x14ac:dyDescent="0.25">
      <c r="A265" s="10">
        <v>46145</v>
      </c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</row>
    <row r="266" spans="1:29" ht="15.75" x14ac:dyDescent="0.25">
      <c r="A266" s="10">
        <v>46146</v>
      </c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</row>
    <row r="267" spans="1:29" ht="15.75" x14ac:dyDescent="0.25">
      <c r="A267" s="10">
        <v>46147</v>
      </c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</row>
    <row r="268" spans="1:29" ht="15.75" x14ac:dyDescent="0.25">
      <c r="A268" s="10">
        <v>46148</v>
      </c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</row>
    <row r="269" spans="1:29" ht="15.75" x14ac:dyDescent="0.25">
      <c r="A269" s="10">
        <v>46149</v>
      </c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</row>
    <row r="270" spans="1:29" ht="15.75" x14ac:dyDescent="0.25">
      <c r="A270" s="10">
        <v>46150</v>
      </c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</row>
    <row r="271" spans="1:29" ht="15.75" x14ac:dyDescent="0.25">
      <c r="A271" s="10">
        <v>46151</v>
      </c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</row>
    <row r="272" spans="1:29" ht="15.75" x14ac:dyDescent="0.25">
      <c r="A272" s="10">
        <v>46152</v>
      </c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</row>
    <row r="273" spans="1:29" ht="15.75" x14ac:dyDescent="0.25">
      <c r="A273" s="10">
        <v>46153</v>
      </c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</row>
    <row r="274" spans="1:29" ht="15.75" x14ac:dyDescent="0.25">
      <c r="A274" s="10">
        <v>46154</v>
      </c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</row>
    <row r="275" spans="1:29" ht="15.75" x14ac:dyDescent="0.25">
      <c r="A275" s="10">
        <v>46155</v>
      </c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</row>
    <row r="276" spans="1:29" ht="15.75" x14ac:dyDescent="0.25">
      <c r="A276" s="10">
        <v>46156</v>
      </c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</row>
    <row r="277" spans="1:29" ht="15.75" x14ac:dyDescent="0.25">
      <c r="A277" s="10">
        <v>46157</v>
      </c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</row>
    <row r="278" spans="1:29" ht="15.75" x14ac:dyDescent="0.25">
      <c r="A278" s="10">
        <v>46158</v>
      </c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</row>
    <row r="279" spans="1:29" ht="15.75" x14ac:dyDescent="0.25">
      <c r="A279" s="10">
        <v>46159</v>
      </c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</row>
    <row r="280" spans="1:29" ht="15.75" x14ac:dyDescent="0.25">
      <c r="A280" s="10">
        <v>46160</v>
      </c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</row>
    <row r="281" spans="1:29" ht="15.75" x14ac:dyDescent="0.25">
      <c r="A281" s="10">
        <v>46161</v>
      </c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</row>
    <row r="282" spans="1:29" ht="15.75" x14ac:dyDescent="0.25">
      <c r="A282" s="10">
        <v>46162</v>
      </c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</row>
    <row r="283" spans="1:29" ht="15.75" x14ac:dyDescent="0.25">
      <c r="A283" s="10">
        <v>46163</v>
      </c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</row>
    <row r="284" spans="1:29" ht="15.75" x14ac:dyDescent="0.25">
      <c r="A284" s="10">
        <v>46164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</row>
    <row r="285" spans="1:29" ht="15.75" x14ac:dyDescent="0.25">
      <c r="A285" s="10">
        <v>46165</v>
      </c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</row>
    <row r="286" spans="1:29" ht="15.75" x14ac:dyDescent="0.25">
      <c r="A286" s="10">
        <v>46166</v>
      </c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</row>
    <row r="287" spans="1:29" ht="15.75" x14ac:dyDescent="0.25">
      <c r="A287" s="10">
        <v>46167</v>
      </c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</row>
    <row r="288" spans="1:29" ht="15.75" x14ac:dyDescent="0.25">
      <c r="A288" s="10">
        <v>46168</v>
      </c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</row>
    <row r="289" spans="1:29" ht="15.75" x14ac:dyDescent="0.25">
      <c r="A289" s="10">
        <v>46169</v>
      </c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</row>
    <row r="290" spans="1:29" ht="15.75" x14ac:dyDescent="0.25">
      <c r="A290" s="10">
        <v>46170</v>
      </c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</row>
    <row r="291" spans="1:29" ht="15.75" x14ac:dyDescent="0.25">
      <c r="A291" s="10">
        <v>46171</v>
      </c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</row>
    <row r="292" spans="1:29" ht="15.75" x14ac:dyDescent="0.25">
      <c r="A292" s="10">
        <v>46172</v>
      </c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</row>
    <row r="293" spans="1:29" ht="15.75" x14ac:dyDescent="0.25">
      <c r="A293" s="10">
        <v>46173</v>
      </c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</row>
    <row r="294" spans="1:29" ht="15.75" x14ac:dyDescent="0.25">
      <c r="A294" s="10">
        <v>46174</v>
      </c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</row>
    <row r="295" spans="1:29" ht="15.75" x14ac:dyDescent="0.25">
      <c r="A295" s="10">
        <v>46175</v>
      </c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</row>
    <row r="296" spans="1:29" ht="15.75" x14ac:dyDescent="0.25">
      <c r="A296" s="10">
        <v>46176</v>
      </c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</row>
    <row r="297" spans="1:29" ht="15.75" x14ac:dyDescent="0.25">
      <c r="A297" s="10">
        <v>46177</v>
      </c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</row>
    <row r="298" spans="1:29" ht="15.75" x14ac:dyDescent="0.25">
      <c r="A298" s="10">
        <v>46178</v>
      </c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</row>
    <row r="299" spans="1:29" ht="15.75" x14ac:dyDescent="0.25">
      <c r="A299" s="10">
        <v>46179</v>
      </c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</row>
    <row r="300" spans="1:29" ht="15.75" x14ac:dyDescent="0.25">
      <c r="A300" s="10">
        <v>46180</v>
      </c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</row>
    <row r="301" spans="1:29" ht="15.75" x14ac:dyDescent="0.25">
      <c r="A301" s="10">
        <v>46181</v>
      </c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</row>
    <row r="302" spans="1:29" ht="15.75" x14ac:dyDescent="0.25">
      <c r="A302" s="10">
        <v>46182</v>
      </c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</row>
    <row r="303" spans="1:29" ht="15.75" x14ac:dyDescent="0.25">
      <c r="A303" s="10">
        <v>46183</v>
      </c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</row>
    <row r="304" spans="1:29" ht="15.75" x14ac:dyDescent="0.25">
      <c r="A304" s="10">
        <v>46184</v>
      </c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</row>
    <row r="305" spans="1:29" ht="15.75" x14ac:dyDescent="0.25">
      <c r="A305" s="10">
        <v>46185</v>
      </c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</row>
    <row r="306" spans="1:29" ht="15.75" x14ac:dyDescent="0.25">
      <c r="A306" s="10">
        <v>46186</v>
      </c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</row>
    <row r="307" spans="1:29" ht="15.75" x14ac:dyDescent="0.25">
      <c r="A307" s="10">
        <v>46187</v>
      </c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</row>
    <row r="308" spans="1:29" ht="15.75" x14ac:dyDescent="0.25">
      <c r="A308" s="10">
        <v>46188</v>
      </c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</row>
    <row r="309" spans="1:29" ht="15.75" x14ac:dyDescent="0.25">
      <c r="A309" s="10">
        <v>46189</v>
      </c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</row>
    <row r="310" spans="1:29" ht="15.75" x14ac:dyDescent="0.25">
      <c r="A310" s="10">
        <v>46190</v>
      </c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</row>
    <row r="311" spans="1:29" ht="15.75" x14ac:dyDescent="0.25">
      <c r="A311" s="10">
        <v>46191</v>
      </c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</row>
    <row r="312" spans="1:29" ht="15.75" x14ac:dyDescent="0.25">
      <c r="A312" s="10">
        <v>46192</v>
      </c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</row>
    <row r="313" spans="1:29" ht="15.75" x14ac:dyDescent="0.25">
      <c r="A313" s="10">
        <v>46193</v>
      </c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</row>
    <row r="314" spans="1:29" ht="15.75" x14ac:dyDescent="0.25">
      <c r="A314" s="10">
        <v>46194</v>
      </c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</row>
    <row r="315" spans="1:29" ht="15.75" x14ac:dyDescent="0.25">
      <c r="A315" s="10">
        <v>46195</v>
      </c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</row>
    <row r="316" spans="1:29" ht="15.75" x14ac:dyDescent="0.25">
      <c r="A316" s="10">
        <v>46196</v>
      </c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</row>
    <row r="317" spans="1:29" ht="15.75" x14ac:dyDescent="0.25">
      <c r="A317" s="10">
        <v>46197</v>
      </c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</row>
    <row r="318" spans="1:29" ht="15.75" x14ac:dyDescent="0.25">
      <c r="A318" s="10">
        <v>46198</v>
      </c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</row>
    <row r="319" spans="1:29" ht="15.75" x14ac:dyDescent="0.25">
      <c r="A319" s="10">
        <v>46199</v>
      </c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</row>
    <row r="320" spans="1:29" ht="15.75" x14ac:dyDescent="0.25">
      <c r="A320" s="10">
        <v>46200</v>
      </c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</row>
    <row r="321" spans="1:29" ht="15.75" x14ac:dyDescent="0.25">
      <c r="A321" s="10">
        <v>46201</v>
      </c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</row>
    <row r="322" spans="1:29" ht="15.75" x14ac:dyDescent="0.25">
      <c r="A322" s="10">
        <v>46202</v>
      </c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</row>
    <row r="323" spans="1:29" ht="15.75" x14ac:dyDescent="0.25">
      <c r="A323" s="10">
        <v>46203</v>
      </c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</row>
    <row r="324" spans="1:29" x14ac:dyDescent="0.2">
      <c r="A324" s="8" t="s">
        <v>11</v>
      </c>
      <c r="B324" s="9">
        <f>SUM(B21:B323)</f>
        <v>0</v>
      </c>
      <c r="C324" s="9">
        <f t="shared" ref="C324:AC324" si="0">SUM(C21:C323)</f>
        <v>0</v>
      </c>
      <c r="D324" s="9">
        <f t="shared" si="0"/>
        <v>0</v>
      </c>
      <c r="E324" s="9">
        <f t="shared" si="0"/>
        <v>0</v>
      </c>
      <c r="F324" s="9">
        <f t="shared" si="0"/>
        <v>0</v>
      </c>
      <c r="G324" s="9">
        <f t="shared" si="0"/>
        <v>0</v>
      </c>
      <c r="H324" s="9">
        <f t="shared" si="0"/>
        <v>0</v>
      </c>
      <c r="I324" s="9">
        <f t="shared" si="0"/>
        <v>0</v>
      </c>
      <c r="J324" s="9">
        <f t="shared" si="0"/>
        <v>0</v>
      </c>
      <c r="K324" s="9">
        <f t="shared" si="0"/>
        <v>0</v>
      </c>
      <c r="L324" s="9">
        <f t="shared" si="0"/>
        <v>0</v>
      </c>
      <c r="M324" s="9">
        <f t="shared" si="0"/>
        <v>0</v>
      </c>
      <c r="N324" s="9">
        <f t="shared" si="0"/>
        <v>0</v>
      </c>
      <c r="O324" s="9">
        <f t="shared" si="0"/>
        <v>0</v>
      </c>
      <c r="P324" s="9">
        <f t="shared" si="0"/>
        <v>0</v>
      </c>
      <c r="Q324" s="9">
        <f t="shared" si="0"/>
        <v>0</v>
      </c>
      <c r="R324" s="9">
        <f t="shared" si="0"/>
        <v>0</v>
      </c>
      <c r="S324" s="9">
        <f t="shared" si="0"/>
        <v>0</v>
      </c>
      <c r="T324" s="9">
        <f t="shared" si="0"/>
        <v>0</v>
      </c>
      <c r="U324" s="9">
        <f t="shared" si="0"/>
        <v>0</v>
      </c>
      <c r="V324" s="9">
        <f t="shared" si="0"/>
        <v>0</v>
      </c>
      <c r="W324" s="9">
        <f t="shared" si="0"/>
        <v>0</v>
      </c>
      <c r="X324" s="9">
        <f t="shared" si="0"/>
        <v>0</v>
      </c>
      <c r="Y324" s="9">
        <f t="shared" si="0"/>
        <v>0</v>
      </c>
      <c r="Z324" s="9">
        <f t="shared" si="0"/>
        <v>0</v>
      </c>
      <c r="AA324" s="9">
        <f t="shared" si="0"/>
        <v>0</v>
      </c>
      <c r="AB324" s="9">
        <f t="shared" si="0"/>
        <v>0</v>
      </c>
      <c r="AC324" s="9">
        <f t="shared" si="0"/>
        <v>0</v>
      </c>
    </row>
    <row r="325" spans="1:29" x14ac:dyDescent="0.2">
      <c r="A325" s="3"/>
    </row>
    <row r="326" spans="1:29" x14ac:dyDescent="0.2">
      <c r="A326" s="3"/>
    </row>
    <row r="327" spans="1:29" x14ac:dyDescent="0.2">
      <c r="A327" s="3"/>
    </row>
    <row r="328" spans="1:29" x14ac:dyDescent="0.2">
      <c r="A328" s="3"/>
    </row>
    <row r="329" spans="1:29" x14ac:dyDescent="0.2">
      <c r="A329" s="3"/>
    </row>
    <row r="330" spans="1:29" x14ac:dyDescent="0.2">
      <c r="A330" s="3"/>
    </row>
    <row r="331" spans="1:29" x14ac:dyDescent="0.2">
      <c r="A331" s="3"/>
    </row>
    <row r="332" spans="1:29" x14ac:dyDescent="0.2">
      <c r="A332" s="3"/>
    </row>
    <row r="333" spans="1:29" x14ac:dyDescent="0.2">
      <c r="A333" s="3"/>
    </row>
    <row r="334" spans="1:29" x14ac:dyDescent="0.2">
      <c r="A334" s="3"/>
    </row>
    <row r="335" spans="1:29" x14ac:dyDescent="0.2">
      <c r="A335" s="3"/>
    </row>
    <row r="336" spans="1:29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</sheetData>
  <sheetProtection algorithmName="SHA-512" hashValue="JKGMEURHl1fv5UTVF4lqxXZZD/HwBwi3LUIwaYKxd05Xf1D4oDxrFyMZN4utZa2Mtpg0styUWV6RZWjK9ahfOQ==" saltValue="xBG7A09SVYwGB27xGMIx9A==" spinCount="100000" sheet="1" objects="1" scenarios="1"/>
  <mergeCells count="7">
    <mergeCell ref="A11:T11"/>
    <mergeCell ref="B16:T16"/>
    <mergeCell ref="A20:B20"/>
    <mergeCell ref="B12:T12"/>
    <mergeCell ref="B13:T13"/>
    <mergeCell ref="B14:T14"/>
    <mergeCell ref="B15:T15"/>
  </mergeCells>
  <conditionalFormatting sqref="A21:A323">
    <cfRule type="expression" dxfId="12" priority="4">
      <formula>COUNTIF($AQ$8:$AQ$20,A21)&gt;0</formula>
    </cfRule>
    <cfRule type="expression" dxfId="11" priority="5">
      <formula>WEEKDAY(A21, 2)&gt;5</formula>
    </cfRule>
  </conditionalFormatting>
  <conditionalFormatting sqref="C19:AC20">
    <cfRule type="cellIs" dxfId="10" priority="1" operator="equal">
      <formula>""</formula>
    </cfRule>
  </conditionalFormatting>
  <dataValidations count="1">
    <dataValidation type="list" errorStyle="warning" allowBlank="1" showInputMessage="1" showErrorMessage="1" errorTitle="Scegli tra B e C" error="Inserire la fascia del docente, scegliendo tra B e C" promptTitle="Inserire la fascia del docente" prompt="Inserire la fascia del docente, scegliendo tra B e C" sqref="C20:AC20" xr:uid="{E10413E9-C87B-4C76-881C-027E978ABB02}">
      <formula1>$AP$7:$AP$8</formula1>
    </dataValidation>
  </dataValidations>
  <pageMargins left="1.1811023622047245" right="1.1811023622047245" top="0.74803149606299213" bottom="0.74803149606299213" header="0.31496062992125984" footer="0.31496062992125984"/>
  <pageSetup paperSize="8" scale="68" fitToHeight="0" orientation="portrait" r:id="rId1"/>
  <headerFooter>
    <oddFooter>Pagina &amp;P di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EC3C8-907D-44D6-B902-28D9958ABA22}">
  <sheetPr>
    <pageSetUpPr fitToPage="1"/>
  </sheetPr>
  <dimension ref="A1:BI490"/>
  <sheetViews>
    <sheetView view="pageBreakPreview" topLeftCell="A7" zoomScale="85" zoomScaleNormal="100" zoomScaleSheetLayoutView="85" workbookViewId="0">
      <selection activeCell="C20" sqref="C20"/>
    </sheetView>
  </sheetViews>
  <sheetFormatPr defaultColWidth="10.875" defaultRowHeight="12.75" x14ac:dyDescent="0.2"/>
  <cols>
    <col min="1" max="1" width="26.125" style="1" bestFit="1" customWidth="1"/>
    <col min="2" max="2" width="5" style="1" customWidth="1"/>
    <col min="3" max="37" width="4.75" style="1" customWidth="1"/>
    <col min="38" max="45" width="10.875" style="1"/>
    <col min="46" max="47" width="10.875" style="39"/>
    <col min="48" max="16384" width="10.875" style="1"/>
  </cols>
  <sheetData>
    <row r="1" spans="1:61" x14ac:dyDescent="0.2">
      <c r="BI1" s="1" t="s">
        <v>117</v>
      </c>
    </row>
    <row r="2" spans="1:61" x14ac:dyDescent="0.2">
      <c r="BI2" s="1" t="s">
        <v>115</v>
      </c>
    </row>
    <row r="3" spans="1:61" x14ac:dyDescent="0.2">
      <c r="BI3" s="1" t="s">
        <v>116</v>
      </c>
    </row>
    <row r="7" spans="1:61" x14ac:dyDescent="0.2">
      <c r="AT7" s="39" t="s">
        <v>8</v>
      </c>
    </row>
    <row r="8" spans="1:61" x14ac:dyDescent="0.2">
      <c r="AT8" s="39" t="s">
        <v>9</v>
      </c>
      <c r="AU8" s="40">
        <v>45999</v>
      </c>
    </row>
    <row r="9" spans="1:61" x14ac:dyDescent="0.2">
      <c r="AU9" s="40">
        <v>46023</v>
      </c>
    </row>
    <row r="10" spans="1:61" x14ac:dyDescent="0.2">
      <c r="AU10" s="40">
        <v>46028</v>
      </c>
    </row>
    <row r="11" spans="1:61" ht="18.75" x14ac:dyDescent="0.3">
      <c r="A11" s="69" t="s">
        <v>67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AU11" s="40">
        <v>46117</v>
      </c>
    </row>
    <row r="12" spans="1:61" ht="31.5" customHeight="1" x14ac:dyDescent="0.25">
      <c r="A12" s="5" t="s">
        <v>2</v>
      </c>
      <c r="B12" s="70">
        <f>Dati!$B$7</f>
        <v>0</v>
      </c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AU12" s="40">
        <v>46118</v>
      </c>
    </row>
    <row r="13" spans="1:61" ht="31.5" customHeight="1" x14ac:dyDescent="0.25">
      <c r="A13" s="6" t="s">
        <v>3</v>
      </c>
      <c r="B13" s="70">
        <f>Dati!$B$13</f>
        <v>0</v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AU13" s="40">
        <v>46137</v>
      </c>
    </row>
    <row r="14" spans="1:61" ht="31.5" customHeight="1" x14ac:dyDescent="0.25">
      <c r="A14" s="7" t="s">
        <v>4</v>
      </c>
      <c r="B14" s="70">
        <f>Dati!$B$16</f>
        <v>0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AU14" s="40">
        <v>46143</v>
      </c>
    </row>
    <row r="15" spans="1:61" ht="31.5" customHeight="1" x14ac:dyDescent="0.25">
      <c r="A15" s="7" t="s">
        <v>5</v>
      </c>
      <c r="B15" s="70">
        <f>Dati!$B$15</f>
        <v>0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AU15" s="40">
        <v>46175</v>
      </c>
    </row>
    <row r="16" spans="1:61" ht="31.5" customHeight="1" x14ac:dyDescent="0.25">
      <c r="A16" s="5" t="s">
        <v>6</v>
      </c>
      <c r="B16" s="70">
        <f>Dati!$B$17</f>
        <v>0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AU16" s="40">
        <v>46249</v>
      </c>
    </row>
    <row r="17" spans="1:47" x14ac:dyDescent="0.2">
      <c r="AU17" s="40">
        <v>46327</v>
      </c>
    </row>
    <row r="19" spans="1:47" s="2" customFormat="1" ht="126.95" customHeight="1" x14ac:dyDescent="0.2">
      <c r="A19" s="73" t="s">
        <v>87</v>
      </c>
      <c r="B19" s="73" t="s">
        <v>1</v>
      </c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T19" s="41"/>
      <c r="AU19" s="40">
        <v>46381</v>
      </c>
    </row>
    <row r="20" spans="1:47" s="2" customFormat="1" ht="108.4" customHeight="1" x14ac:dyDescent="0.2">
      <c r="A20" s="74"/>
      <c r="B20" s="74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T20" s="41"/>
      <c r="AU20" s="40"/>
    </row>
    <row r="21" spans="1:47" ht="15.75" x14ac:dyDescent="0.2">
      <c r="A21" s="75"/>
      <c r="B21" s="75"/>
      <c r="C21" s="19">
        <v>1</v>
      </c>
      <c r="D21" s="19">
        <v>2</v>
      </c>
      <c r="E21" s="19">
        <v>3</v>
      </c>
      <c r="F21" s="19">
        <v>4</v>
      </c>
      <c r="G21" s="19">
        <v>5</v>
      </c>
      <c r="H21" s="19">
        <v>6</v>
      </c>
      <c r="I21" s="19">
        <v>7</v>
      </c>
      <c r="J21" s="19">
        <v>8</v>
      </c>
      <c r="K21" s="19">
        <v>9</v>
      </c>
      <c r="L21" s="19">
        <v>10</v>
      </c>
      <c r="M21" s="19">
        <v>11</v>
      </c>
      <c r="N21" s="19">
        <v>12</v>
      </c>
      <c r="O21" s="19">
        <v>13</v>
      </c>
      <c r="P21" s="19">
        <v>14</v>
      </c>
      <c r="Q21" s="19">
        <v>15</v>
      </c>
      <c r="R21" s="19">
        <v>16</v>
      </c>
      <c r="S21" s="19">
        <v>17</v>
      </c>
      <c r="T21" s="19">
        <v>18</v>
      </c>
      <c r="U21" s="19">
        <v>19</v>
      </c>
      <c r="V21" s="19">
        <v>20</v>
      </c>
      <c r="W21" s="19">
        <v>21</v>
      </c>
      <c r="X21" s="19">
        <v>22</v>
      </c>
      <c r="Y21" s="19">
        <v>23</v>
      </c>
      <c r="Z21" s="19">
        <v>24</v>
      </c>
      <c r="AA21" s="19">
        <v>25</v>
      </c>
      <c r="AB21" s="19">
        <v>26</v>
      </c>
      <c r="AC21" s="19">
        <v>27</v>
      </c>
      <c r="AD21" s="19">
        <v>28</v>
      </c>
      <c r="AE21" s="19">
        <v>29</v>
      </c>
      <c r="AF21" s="19">
        <v>30</v>
      </c>
      <c r="AG21" s="19">
        <v>31</v>
      </c>
      <c r="AH21" s="19">
        <v>32</v>
      </c>
      <c r="AI21" s="19">
        <v>33</v>
      </c>
      <c r="AJ21" s="19">
        <v>34</v>
      </c>
      <c r="AK21" s="19">
        <v>35</v>
      </c>
      <c r="AU21" s="40">
        <v>46364</v>
      </c>
    </row>
    <row r="22" spans="1:47" ht="15.75" x14ac:dyDescent="0.25">
      <c r="A22" s="10">
        <v>45901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</row>
    <row r="23" spans="1:47" ht="15.75" x14ac:dyDescent="0.25">
      <c r="A23" s="10">
        <v>45902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</row>
    <row r="24" spans="1:47" ht="15.75" x14ac:dyDescent="0.25">
      <c r="A24" s="10">
        <v>45903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</row>
    <row r="25" spans="1:47" ht="15.75" x14ac:dyDescent="0.25">
      <c r="A25" s="10">
        <v>45904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</row>
    <row r="26" spans="1:47" ht="15.75" x14ac:dyDescent="0.25">
      <c r="A26" s="10">
        <v>45905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</row>
    <row r="27" spans="1:47" ht="15.75" x14ac:dyDescent="0.25">
      <c r="A27" s="10">
        <v>45906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</row>
    <row r="28" spans="1:47" ht="15.75" x14ac:dyDescent="0.25">
      <c r="A28" s="10">
        <v>45907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</row>
    <row r="29" spans="1:47" ht="15.75" x14ac:dyDescent="0.25">
      <c r="A29" s="10">
        <v>45908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</row>
    <row r="30" spans="1:47" ht="15.75" x14ac:dyDescent="0.25">
      <c r="A30" s="10">
        <v>45909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</row>
    <row r="31" spans="1:47" ht="15.75" x14ac:dyDescent="0.25">
      <c r="A31" s="10">
        <v>45910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</row>
    <row r="32" spans="1:47" ht="15.75" x14ac:dyDescent="0.25">
      <c r="A32" s="10">
        <v>45911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</row>
    <row r="33" spans="1:37" ht="15.75" x14ac:dyDescent="0.25">
      <c r="A33" s="10">
        <v>45912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</row>
    <row r="34" spans="1:37" ht="15.75" x14ac:dyDescent="0.25">
      <c r="A34" s="10">
        <v>45913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</row>
    <row r="35" spans="1:37" ht="15.75" x14ac:dyDescent="0.25">
      <c r="A35" s="10">
        <v>45914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</row>
    <row r="36" spans="1:37" ht="15.75" x14ac:dyDescent="0.25">
      <c r="A36" s="10">
        <v>45915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</row>
    <row r="37" spans="1:37" ht="15.75" x14ac:dyDescent="0.25">
      <c r="A37" s="10">
        <v>45916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</row>
    <row r="38" spans="1:37" ht="15.75" x14ac:dyDescent="0.25">
      <c r="A38" s="10">
        <v>45917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</row>
    <row r="39" spans="1:37" ht="15.75" x14ac:dyDescent="0.25">
      <c r="A39" s="10">
        <v>45918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</row>
    <row r="40" spans="1:37" ht="15.75" x14ac:dyDescent="0.25">
      <c r="A40" s="10">
        <v>45919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</row>
    <row r="41" spans="1:37" ht="15.75" x14ac:dyDescent="0.25">
      <c r="A41" s="10">
        <v>45920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</row>
    <row r="42" spans="1:37" ht="15.75" x14ac:dyDescent="0.25">
      <c r="A42" s="10">
        <v>45921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</row>
    <row r="43" spans="1:37" ht="15.75" x14ac:dyDescent="0.25">
      <c r="A43" s="10">
        <v>45922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</row>
    <row r="44" spans="1:37" ht="15.75" x14ac:dyDescent="0.25">
      <c r="A44" s="10">
        <v>45923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</row>
    <row r="45" spans="1:37" ht="15.75" x14ac:dyDescent="0.25">
      <c r="A45" s="10">
        <v>45924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</row>
    <row r="46" spans="1:37" ht="15.75" x14ac:dyDescent="0.25">
      <c r="A46" s="10">
        <v>45925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</row>
    <row r="47" spans="1:37" ht="15.75" x14ac:dyDescent="0.25">
      <c r="A47" s="10">
        <v>45926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</row>
    <row r="48" spans="1:37" ht="15.75" x14ac:dyDescent="0.25">
      <c r="A48" s="10">
        <v>45927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</row>
    <row r="49" spans="1:37" ht="15.75" x14ac:dyDescent="0.25">
      <c r="A49" s="10">
        <v>45928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</row>
    <row r="50" spans="1:37" ht="15.75" x14ac:dyDescent="0.25">
      <c r="A50" s="10">
        <v>45929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</row>
    <row r="51" spans="1:37" ht="15.75" x14ac:dyDescent="0.25">
      <c r="A51" s="10">
        <v>45930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</row>
    <row r="52" spans="1:37" ht="15.75" x14ac:dyDescent="0.25">
      <c r="A52" s="10">
        <v>45931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</row>
    <row r="53" spans="1:37" ht="15.75" x14ac:dyDescent="0.25">
      <c r="A53" s="10">
        <v>45932</v>
      </c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</row>
    <row r="54" spans="1:37" ht="15.75" x14ac:dyDescent="0.25">
      <c r="A54" s="10">
        <v>45933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</row>
    <row r="55" spans="1:37" ht="15.75" x14ac:dyDescent="0.25">
      <c r="A55" s="10">
        <v>45934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</row>
    <row r="56" spans="1:37" ht="15.75" x14ac:dyDescent="0.25">
      <c r="A56" s="10">
        <v>45935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</row>
    <row r="57" spans="1:37" ht="15.75" x14ac:dyDescent="0.25">
      <c r="A57" s="10">
        <v>45936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</row>
    <row r="58" spans="1:37" ht="15.75" x14ac:dyDescent="0.25">
      <c r="A58" s="10">
        <v>45937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</row>
    <row r="59" spans="1:37" ht="15.75" x14ac:dyDescent="0.25">
      <c r="A59" s="10">
        <v>45938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</row>
    <row r="60" spans="1:37" ht="15.75" x14ac:dyDescent="0.25">
      <c r="A60" s="10">
        <v>45939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</row>
    <row r="61" spans="1:37" ht="15.75" x14ac:dyDescent="0.25">
      <c r="A61" s="10">
        <v>45940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</row>
    <row r="62" spans="1:37" ht="15.75" x14ac:dyDescent="0.25">
      <c r="A62" s="10">
        <v>45941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</row>
    <row r="63" spans="1:37" ht="15.75" x14ac:dyDescent="0.25">
      <c r="A63" s="10">
        <v>45942</v>
      </c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</row>
    <row r="64" spans="1:37" ht="15.75" x14ac:dyDescent="0.25">
      <c r="A64" s="10">
        <v>45943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</row>
    <row r="65" spans="1:37" ht="15.75" x14ac:dyDescent="0.25">
      <c r="A65" s="10">
        <v>45944</v>
      </c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</row>
    <row r="66" spans="1:37" ht="15.75" x14ac:dyDescent="0.25">
      <c r="A66" s="10">
        <v>45945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</row>
    <row r="67" spans="1:37" ht="15.75" x14ac:dyDescent="0.25">
      <c r="A67" s="10">
        <v>45946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</row>
    <row r="68" spans="1:37" ht="15.75" x14ac:dyDescent="0.25">
      <c r="A68" s="10">
        <v>45947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</row>
    <row r="69" spans="1:37" ht="15.75" x14ac:dyDescent="0.25">
      <c r="A69" s="10">
        <v>45948</v>
      </c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</row>
    <row r="70" spans="1:37" ht="15.75" x14ac:dyDescent="0.25">
      <c r="A70" s="10">
        <v>45949</v>
      </c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</row>
    <row r="71" spans="1:37" ht="15.75" x14ac:dyDescent="0.25">
      <c r="A71" s="10">
        <v>45950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</row>
    <row r="72" spans="1:37" ht="15.75" x14ac:dyDescent="0.25">
      <c r="A72" s="10">
        <v>45951</v>
      </c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</row>
    <row r="73" spans="1:37" ht="15.75" x14ac:dyDescent="0.25">
      <c r="A73" s="10">
        <v>45952</v>
      </c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</row>
    <row r="74" spans="1:37" ht="15.75" x14ac:dyDescent="0.25">
      <c r="A74" s="10">
        <v>45953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</row>
    <row r="75" spans="1:37" ht="15.75" x14ac:dyDescent="0.25">
      <c r="A75" s="10">
        <v>45954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</row>
    <row r="76" spans="1:37" ht="15.75" x14ac:dyDescent="0.25">
      <c r="A76" s="10">
        <v>45955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</row>
    <row r="77" spans="1:37" ht="15.75" x14ac:dyDescent="0.25">
      <c r="A77" s="10">
        <v>45956</v>
      </c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</row>
    <row r="78" spans="1:37" ht="15.75" x14ac:dyDescent="0.25">
      <c r="A78" s="10">
        <v>45957</v>
      </c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</row>
    <row r="79" spans="1:37" ht="15.75" x14ac:dyDescent="0.25">
      <c r="A79" s="10">
        <v>45958</v>
      </c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</row>
    <row r="80" spans="1:37" ht="15.75" x14ac:dyDescent="0.25">
      <c r="A80" s="10">
        <v>45959</v>
      </c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</row>
    <row r="81" spans="1:37" ht="15.75" x14ac:dyDescent="0.25">
      <c r="A81" s="10">
        <v>45960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</row>
    <row r="82" spans="1:37" ht="15.75" x14ac:dyDescent="0.25">
      <c r="A82" s="10">
        <v>45961</v>
      </c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</row>
    <row r="83" spans="1:37" ht="15.75" x14ac:dyDescent="0.25">
      <c r="A83" s="10">
        <v>45962</v>
      </c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</row>
    <row r="84" spans="1:37" ht="15.75" x14ac:dyDescent="0.25">
      <c r="A84" s="10">
        <v>45963</v>
      </c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</row>
    <row r="85" spans="1:37" ht="15.75" x14ac:dyDescent="0.25">
      <c r="A85" s="10">
        <v>45964</v>
      </c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</row>
    <row r="86" spans="1:37" ht="15.75" x14ac:dyDescent="0.25">
      <c r="A86" s="10">
        <v>45965</v>
      </c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</row>
    <row r="87" spans="1:37" ht="15.75" x14ac:dyDescent="0.25">
      <c r="A87" s="10">
        <v>45966</v>
      </c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</row>
    <row r="88" spans="1:37" ht="15.75" x14ac:dyDescent="0.25">
      <c r="A88" s="10">
        <v>45967</v>
      </c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</row>
    <row r="89" spans="1:37" ht="15.75" x14ac:dyDescent="0.25">
      <c r="A89" s="10">
        <v>45968</v>
      </c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</row>
    <row r="90" spans="1:37" ht="15.75" x14ac:dyDescent="0.25">
      <c r="A90" s="10">
        <v>45969</v>
      </c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</row>
    <row r="91" spans="1:37" ht="15.75" x14ac:dyDescent="0.25">
      <c r="A91" s="10">
        <v>45970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</row>
    <row r="92" spans="1:37" ht="15.75" x14ac:dyDescent="0.25">
      <c r="A92" s="10">
        <v>45971</v>
      </c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</row>
    <row r="93" spans="1:37" ht="15.75" x14ac:dyDescent="0.25">
      <c r="A93" s="10">
        <v>45972</v>
      </c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</row>
    <row r="94" spans="1:37" ht="15.75" x14ac:dyDescent="0.25">
      <c r="A94" s="10">
        <v>45973</v>
      </c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</row>
    <row r="95" spans="1:37" ht="15.75" x14ac:dyDescent="0.25">
      <c r="A95" s="10">
        <v>45974</v>
      </c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</row>
    <row r="96" spans="1:37" ht="15.75" x14ac:dyDescent="0.25">
      <c r="A96" s="10">
        <v>45975</v>
      </c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</row>
    <row r="97" spans="1:37" ht="15.75" x14ac:dyDescent="0.25">
      <c r="A97" s="10">
        <v>45976</v>
      </c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</row>
    <row r="98" spans="1:37" ht="15.75" x14ac:dyDescent="0.25">
      <c r="A98" s="10">
        <v>45977</v>
      </c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</row>
    <row r="99" spans="1:37" ht="15.75" x14ac:dyDescent="0.25">
      <c r="A99" s="10">
        <v>45978</v>
      </c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</row>
    <row r="100" spans="1:37" ht="15.75" x14ac:dyDescent="0.25">
      <c r="A100" s="10">
        <v>45979</v>
      </c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</row>
    <row r="101" spans="1:37" ht="15.75" x14ac:dyDescent="0.25">
      <c r="A101" s="10">
        <v>45980</v>
      </c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</row>
    <row r="102" spans="1:37" ht="15.75" x14ac:dyDescent="0.25">
      <c r="A102" s="10">
        <v>45981</v>
      </c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</row>
    <row r="103" spans="1:37" ht="15.75" x14ac:dyDescent="0.25">
      <c r="A103" s="10">
        <v>45982</v>
      </c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</row>
    <row r="104" spans="1:37" ht="15.75" x14ac:dyDescent="0.25">
      <c r="A104" s="10">
        <v>45983</v>
      </c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</row>
    <row r="105" spans="1:37" ht="15.75" x14ac:dyDescent="0.25">
      <c r="A105" s="10">
        <v>45984</v>
      </c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</row>
    <row r="106" spans="1:37" ht="15.75" x14ac:dyDescent="0.25">
      <c r="A106" s="10">
        <v>45985</v>
      </c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</row>
    <row r="107" spans="1:37" ht="15.75" x14ac:dyDescent="0.25">
      <c r="A107" s="10">
        <v>45986</v>
      </c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</row>
    <row r="108" spans="1:37" ht="15.75" x14ac:dyDescent="0.25">
      <c r="A108" s="10">
        <v>45987</v>
      </c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</row>
    <row r="109" spans="1:37" ht="15.75" x14ac:dyDescent="0.25">
      <c r="A109" s="10">
        <v>45988</v>
      </c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</row>
    <row r="110" spans="1:37" ht="15.75" x14ac:dyDescent="0.25">
      <c r="A110" s="10">
        <v>45989</v>
      </c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</row>
    <row r="111" spans="1:37" ht="15.75" x14ac:dyDescent="0.25">
      <c r="A111" s="10">
        <v>45990</v>
      </c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</row>
    <row r="112" spans="1:37" ht="15.75" x14ac:dyDescent="0.25">
      <c r="A112" s="10">
        <v>45991</v>
      </c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</row>
    <row r="113" spans="1:37" ht="15.75" x14ac:dyDescent="0.25">
      <c r="A113" s="10">
        <v>45992</v>
      </c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</row>
    <row r="114" spans="1:37" ht="15.75" x14ac:dyDescent="0.25">
      <c r="A114" s="10">
        <v>45993</v>
      </c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</row>
    <row r="115" spans="1:37" ht="15.75" x14ac:dyDescent="0.25">
      <c r="A115" s="10">
        <v>45994</v>
      </c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</row>
    <row r="116" spans="1:37" ht="15.75" x14ac:dyDescent="0.25">
      <c r="A116" s="10">
        <v>45995</v>
      </c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</row>
    <row r="117" spans="1:37" ht="15.75" x14ac:dyDescent="0.25">
      <c r="A117" s="10">
        <v>45996</v>
      </c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</row>
    <row r="118" spans="1:37" ht="15.75" x14ac:dyDescent="0.25">
      <c r="A118" s="10">
        <v>45997</v>
      </c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</row>
    <row r="119" spans="1:37" ht="15.75" x14ac:dyDescent="0.25">
      <c r="A119" s="10">
        <v>45998</v>
      </c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</row>
    <row r="120" spans="1:37" ht="15.75" x14ac:dyDescent="0.25">
      <c r="A120" s="10">
        <v>45999</v>
      </c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</row>
    <row r="121" spans="1:37" ht="15.75" x14ac:dyDescent="0.25">
      <c r="A121" s="10">
        <v>46000</v>
      </c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</row>
    <row r="122" spans="1:37" ht="15.75" x14ac:dyDescent="0.25">
      <c r="A122" s="10">
        <v>46001</v>
      </c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</row>
    <row r="123" spans="1:37" ht="15.75" x14ac:dyDescent="0.25">
      <c r="A123" s="10">
        <v>46002</v>
      </c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</row>
    <row r="124" spans="1:37" ht="15.75" x14ac:dyDescent="0.25">
      <c r="A124" s="10">
        <v>46003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</row>
    <row r="125" spans="1:37" ht="15.75" x14ac:dyDescent="0.25">
      <c r="A125" s="10">
        <v>46004</v>
      </c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</row>
    <row r="126" spans="1:37" ht="15.75" x14ac:dyDescent="0.25">
      <c r="A126" s="10">
        <v>46005</v>
      </c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</row>
    <row r="127" spans="1:37" ht="15.75" x14ac:dyDescent="0.25">
      <c r="A127" s="10">
        <v>46006</v>
      </c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</row>
    <row r="128" spans="1:37" ht="15.75" x14ac:dyDescent="0.25">
      <c r="A128" s="10">
        <v>46007</v>
      </c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</row>
    <row r="129" spans="1:37" ht="15.75" x14ac:dyDescent="0.25">
      <c r="A129" s="10">
        <v>46008</v>
      </c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</row>
    <row r="130" spans="1:37" ht="15.75" x14ac:dyDescent="0.25">
      <c r="A130" s="10">
        <v>46009</v>
      </c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</row>
    <row r="131" spans="1:37" ht="15.75" x14ac:dyDescent="0.25">
      <c r="A131" s="10">
        <v>46010</v>
      </c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</row>
    <row r="132" spans="1:37" ht="15.75" x14ac:dyDescent="0.25">
      <c r="A132" s="10">
        <v>46011</v>
      </c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</row>
    <row r="133" spans="1:37" ht="15.75" x14ac:dyDescent="0.25">
      <c r="A133" s="10">
        <v>46012</v>
      </c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</row>
    <row r="134" spans="1:37" ht="15.75" x14ac:dyDescent="0.25">
      <c r="A134" s="10">
        <v>46013</v>
      </c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</row>
    <row r="135" spans="1:37" ht="15.75" x14ac:dyDescent="0.25">
      <c r="A135" s="10">
        <v>46014</v>
      </c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</row>
    <row r="136" spans="1:37" ht="15.75" x14ac:dyDescent="0.25">
      <c r="A136" s="10">
        <v>46015</v>
      </c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</row>
    <row r="137" spans="1:37" ht="15.75" x14ac:dyDescent="0.25">
      <c r="A137" s="10">
        <v>46016</v>
      </c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</row>
    <row r="138" spans="1:37" ht="15.75" x14ac:dyDescent="0.25">
      <c r="A138" s="10">
        <v>46017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</row>
    <row r="139" spans="1:37" ht="15.75" x14ac:dyDescent="0.25">
      <c r="A139" s="10">
        <v>46018</v>
      </c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</row>
    <row r="140" spans="1:37" ht="15.75" x14ac:dyDescent="0.25">
      <c r="A140" s="10">
        <v>46019</v>
      </c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</row>
    <row r="141" spans="1:37" ht="15.75" x14ac:dyDescent="0.25">
      <c r="A141" s="10">
        <v>46020</v>
      </c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</row>
    <row r="142" spans="1:37" ht="15.75" x14ac:dyDescent="0.25">
      <c r="A142" s="10">
        <v>46021</v>
      </c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</row>
    <row r="143" spans="1:37" ht="15.75" x14ac:dyDescent="0.25">
      <c r="A143" s="10">
        <v>46022</v>
      </c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</row>
    <row r="144" spans="1:37" ht="15.75" x14ac:dyDescent="0.25">
      <c r="A144" s="10">
        <v>46023</v>
      </c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</row>
    <row r="145" spans="1:37" ht="15.75" x14ac:dyDescent="0.25">
      <c r="A145" s="10">
        <v>46024</v>
      </c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</row>
    <row r="146" spans="1:37" ht="15.75" x14ac:dyDescent="0.25">
      <c r="A146" s="10">
        <v>46025</v>
      </c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</row>
    <row r="147" spans="1:37" ht="15.75" x14ac:dyDescent="0.25">
      <c r="A147" s="10">
        <v>46026</v>
      </c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</row>
    <row r="148" spans="1:37" ht="15.75" x14ac:dyDescent="0.25">
      <c r="A148" s="10">
        <v>46027</v>
      </c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</row>
    <row r="149" spans="1:37" ht="15.75" x14ac:dyDescent="0.25">
      <c r="A149" s="10">
        <v>46028</v>
      </c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</row>
    <row r="150" spans="1:37" ht="15.75" x14ac:dyDescent="0.25">
      <c r="A150" s="10">
        <v>46029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</row>
    <row r="151" spans="1:37" ht="15.75" x14ac:dyDescent="0.25">
      <c r="A151" s="10">
        <v>46030</v>
      </c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</row>
    <row r="152" spans="1:37" ht="15.75" x14ac:dyDescent="0.25">
      <c r="A152" s="10">
        <v>46031</v>
      </c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</row>
    <row r="153" spans="1:37" ht="15.75" x14ac:dyDescent="0.25">
      <c r="A153" s="10">
        <v>46032</v>
      </c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</row>
    <row r="154" spans="1:37" ht="15.75" x14ac:dyDescent="0.25">
      <c r="A154" s="10">
        <v>46033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</row>
    <row r="155" spans="1:37" ht="15.75" x14ac:dyDescent="0.25">
      <c r="A155" s="10">
        <v>46034</v>
      </c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</row>
    <row r="156" spans="1:37" ht="15.75" x14ac:dyDescent="0.25">
      <c r="A156" s="10">
        <v>46035</v>
      </c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</row>
    <row r="157" spans="1:37" ht="15.75" x14ac:dyDescent="0.25">
      <c r="A157" s="10">
        <v>46036</v>
      </c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</row>
    <row r="158" spans="1:37" ht="15.75" x14ac:dyDescent="0.25">
      <c r="A158" s="10">
        <v>46037</v>
      </c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</row>
    <row r="159" spans="1:37" ht="15.75" x14ac:dyDescent="0.25">
      <c r="A159" s="10">
        <v>46038</v>
      </c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</row>
    <row r="160" spans="1:37" ht="15.75" x14ac:dyDescent="0.25">
      <c r="A160" s="10">
        <v>46039</v>
      </c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</row>
    <row r="161" spans="1:37" ht="15.75" x14ac:dyDescent="0.25">
      <c r="A161" s="10">
        <v>46040</v>
      </c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</row>
    <row r="162" spans="1:37" ht="15.75" x14ac:dyDescent="0.25">
      <c r="A162" s="10">
        <v>46041</v>
      </c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</row>
    <row r="163" spans="1:37" ht="15.75" x14ac:dyDescent="0.25">
      <c r="A163" s="10">
        <v>46042</v>
      </c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</row>
    <row r="164" spans="1:37" ht="15.75" x14ac:dyDescent="0.25">
      <c r="A164" s="10">
        <v>46043</v>
      </c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</row>
    <row r="165" spans="1:37" ht="15.75" x14ac:dyDescent="0.25">
      <c r="A165" s="10">
        <v>46044</v>
      </c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</row>
    <row r="166" spans="1:37" ht="15.75" x14ac:dyDescent="0.25">
      <c r="A166" s="10">
        <v>46045</v>
      </c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</row>
    <row r="167" spans="1:37" ht="15.75" x14ac:dyDescent="0.25">
      <c r="A167" s="10">
        <v>46046</v>
      </c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</row>
    <row r="168" spans="1:37" ht="15.75" x14ac:dyDescent="0.25">
      <c r="A168" s="10">
        <v>46047</v>
      </c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</row>
    <row r="169" spans="1:37" ht="15.75" x14ac:dyDescent="0.25">
      <c r="A169" s="10">
        <v>46048</v>
      </c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</row>
    <row r="170" spans="1:37" ht="15.75" x14ac:dyDescent="0.25">
      <c r="A170" s="10">
        <v>46049</v>
      </c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</row>
    <row r="171" spans="1:37" ht="15.75" x14ac:dyDescent="0.25">
      <c r="A171" s="10">
        <v>46050</v>
      </c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</row>
    <row r="172" spans="1:37" ht="15.75" x14ac:dyDescent="0.25">
      <c r="A172" s="10">
        <v>46051</v>
      </c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</row>
    <row r="173" spans="1:37" ht="15.75" x14ac:dyDescent="0.25">
      <c r="A173" s="10">
        <v>46052</v>
      </c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</row>
    <row r="174" spans="1:37" ht="15.75" x14ac:dyDescent="0.25">
      <c r="A174" s="10">
        <v>46053</v>
      </c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</row>
    <row r="175" spans="1:37" ht="15.75" x14ac:dyDescent="0.25">
      <c r="A175" s="10">
        <v>46054</v>
      </c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</row>
    <row r="176" spans="1:37" ht="15.75" x14ac:dyDescent="0.25">
      <c r="A176" s="10">
        <v>46055</v>
      </c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</row>
    <row r="177" spans="1:37" ht="15.75" x14ac:dyDescent="0.25">
      <c r="A177" s="10">
        <v>46056</v>
      </c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</row>
    <row r="178" spans="1:37" ht="15.75" x14ac:dyDescent="0.25">
      <c r="A178" s="10">
        <v>46057</v>
      </c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</row>
    <row r="179" spans="1:37" ht="15.75" x14ac:dyDescent="0.25">
      <c r="A179" s="10">
        <v>46058</v>
      </c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</row>
    <row r="180" spans="1:37" ht="15.75" x14ac:dyDescent="0.25">
      <c r="A180" s="10">
        <v>46059</v>
      </c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</row>
    <row r="181" spans="1:37" ht="15.75" x14ac:dyDescent="0.25">
      <c r="A181" s="10">
        <v>46060</v>
      </c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</row>
    <row r="182" spans="1:37" ht="15.75" x14ac:dyDescent="0.25">
      <c r="A182" s="10">
        <v>46061</v>
      </c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</row>
    <row r="183" spans="1:37" ht="15.75" x14ac:dyDescent="0.25">
      <c r="A183" s="10">
        <v>46062</v>
      </c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</row>
    <row r="184" spans="1:37" ht="15.75" x14ac:dyDescent="0.25">
      <c r="A184" s="10">
        <v>46063</v>
      </c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</row>
    <row r="185" spans="1:37" ht="15.75" x14ac:dyDescent="0.25">
      <c r="A185" s="10">
        <v>46064</v>
      </c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</row>
    <row r="186" spans="1:37" ht="15.75" x14ac:dyDescent="0.25">
      <c r="A186" s="10">
        <v>46065</v>
      </c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</row>
    <row r="187" spans="1:37" ht="15.75" x14ac:dyDescent="0.25">
      <c r="A187" s="10">
        <v>46066</v>
      </c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</row>
    <row r="188" spans="1:37" ht="15.75" x14ac:dyDescent="0.25">
      <c r="A188" s="10">
        <v>46067</v>
      </c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</row>
    <row r="189" spans="1:37" ht="15.75" x14ac:dyDescent="0.25">
      <c r="A189" s="10">
        <v>46068</v>
      </c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</row>
    <row r="190" spans="1:37" ht="15.75" x14ac:dyDescent="0.25">
      <c r="A190" s="10">
        <v>46069</v>
      </c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</row>
    <row r="191" spans="1:37" ht="15.75" x14ac:dyDescent="0.25">
      <c r="A191" s="10">
        <v>46070</v>
      </c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</row>
    <row r="192" spans="1:37" ht="15.75" x14ac:dyDescent="0.25">
      <c r="A192" s="10">
        <v>46071</v>
      </c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</row>
    <row r="193" spans="1:37" ht="15.75" x14ac:dyDescent="0.25">
      <c r="A193" s="10">
        <v>46072</v>
      </c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</row>
    <row r="194" spans="1:37" ht="15.75" x14ac:dyDescent="0.25">
      <c r="A194" s="10">
        <v>46073</v>
      </c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</row>
    <row r="195" spans="1:37" ht="15.75" x14ac:dyDescent="0.25">
      <c r="A195" s="10">
        <v>46074</v>
      </c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</row>
    <row r="196" spans="1:37" ht="15.75" x14ac:dyDescent="0.25">
      <c r="A196" s="10">
        <v>46075</v>
      </c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</row>
    <row r="197" spans="1:37" ht="15.75" x14ac:dyDescent="0.25">
      <c r="A197" s="10">
        <v>46076</v>
      </c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</row>
    <row r="198" spans="1:37" ht="15.75" x14ac:dyDescent="0.25">
      <c r="A198" s="10">
        <v>46077</v>
      </c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</row>
    <row r="199" spans="1:37" ht="15.75" x14ac:dyDescent="0.25">
      <c r="A199" s="10">
        <v>46078</v>
      </c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</row>
    <row r="200" spans="1:37" ht="15.75" x14ac:dyDescent="0.25">
      <c r="A200" s="10">
        <v>46079</v>
      </c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</row>
    <row r="201" spans="1:37" ht="15.75" x14ac:dyDescent="0.25">
      <c r="A201" s="10">
        <v>46080</v>
      </c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</row>
    <row r="202" spans="1:37" ht="15.75" x14ac:dyDescent="0.25">
      <c r="A202" s="10">
        <v>46081</v>
      </c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</row>
    <row r="203" spans="1:37" ht="15.75" x14ac:dyDescent="0.25">
      <c r="A203" s="10">
        <v>46082</v>
      </c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</row>
    <row r="204" spans="1:37" ht="15.75" x14ac:dyDescent="0.25">
      <c r="A204" s="10">
        <v>46083</v>
      </c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</row>
    <row r="205" spans="1:37" ht="15.75" x14ac:dyDescent="0.25">
      <c r="A205" s="10">
        <v>46084</v>
      </c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</row>
    <row r="206" spans="1:37" ht="15.75" x14ac:dyDescent="0.25">
      <c r="A206" s="10">
        <v>46085</v>
      </c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</row>
    <row r="207" spans="1:37" ht="15.75" x14ac:dyDescent="0.25">
      <c r="A207" s="10">
        <v>46086</v>
      </c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</row>
    <row r="208" spans="1:37" ht="15.75" x14ac:dyDescent="0.25">
      <c r="A208" s="10">
        <v>46087</v>
      </c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</row>
    <row r="209" spans="1:37" ht="15.75" x14ac:dyDescent="0.25">
      <c r="A209" s="10">
        <v>46088</v>
      </c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</row>
    <row r="210" spans="1:37" ht="15.75" x14ac:dyDescent="0.25">
      <c r="A210" s="10">
        <v>46089</v>
      </c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</row>
    <row r="211" spans="1:37" ht="15.75" x14ac:dyDescent="0.25">
      <c r="A211" s="10">
        <v>46090</v>
      </c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</row>
    <row r="212" spans="1:37" ht="15.75" x14ac:dyDescent="0.25">
      <c r="A212" s="10">
        <v>46091</v>
      </c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</row>
    <row r="213" spans="1:37" ht="15.75" x14ac:dyDescent="0.25">
      <c r="A213" s="10">
        <v>46092</v>
      </c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</row>
    <row r="214" spans="1:37" ht="15.75" x14ac:dyDescent="0.25">
      <c r="A214" s="10">
        <v>46093</v>
      </c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</row>
    <row r="215" spans="1:37" ht="15.75" x14ac:dyDescent="0.25">
      <c r="A215" s="10">
        <v>46094</v>
      </c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</row>
    <row r="216" spans="1:37" ht="15.75" x14ac:dyDescent="0.25">
      <c r="A216" s="10">
        <v>46095</v>
      </c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</row>
    <row r="217" spans="1:37" ht="15.75" x14ac:dyDescent="0.25">
      <c r="A217" s="10">
        <v>46096</v>
      </c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</row>
    <row r="218" spans="1:37" ht="15.75" x14ac:dyDescent="0.25">
      <c r="A218" s="10">
        <v>46097</v>
      </c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</row>
    <row r="219" spans="1:37" ht="15.75" x14ac:dyDescent="0.25">
      <c r="A219" s="10">
        <v>46098</v>
      </c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</row>
    <row r="220" spans="1:37" ht="15.75" x14ac:dyDescent="0.25">
      <c r="A220" s="10">
        <v>46099</v>
      </c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</row>
    <row r="221" spans="1:37" ht="15.75" x14ac:dyDescent="0.25">
      <c r="A221" s="10">
        <v>46100</v>
      </c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</row>
    <row r="222" spans="1:37" ht="15.75" x14ac:dyDescent="0.25">
      <c r="A222" s="10">
        <v>46101</v>
      </c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</row>
    <row r="223" spans="1:37" ht="15.75" x14ac:dyDescent="0.25">
      <c r="A223" s="10">
        <v>46102</v>
      </c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</row>
    <row r="224" spans="1:37" ht="15.75" x14ac:dyDescent="0.25">
      <c r="A224" s="10">
        <v>46103</v>
      </c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</row>
    <row r="225" spans="1:37" ht="15.75" x14ac:dyDescent="0.25">
      <c r="A225" s="10">
        <v>46104</v>
      </c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</row>
    <row r="226" spans="1:37" ht="15.75" x14ac:dyDescent="0.25">
      <c r="A226" s="10">
        <v>46105</v>
      </c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</row>
    <row r="227" spans="1:37" ht="15.75" x14ac:dyDescent="0.25">
      <c r="A227" s="10">
        <v>46106</v>
      </c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</row>
    <row r="228" spans="1:37" ht="15.75" x14ac:dyDescent="0.25">
      <c r="A228" s="10">
        <v>46107</v>
      </c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</row>
    <row r="229" spans="1:37" ht="15.75" x14ac:dyDescent="0.25">
      <c r="A229" s="10">
        <v>46108</v>
      </c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</row>
    <row r="230" spans="1:37" ht="15.75" x14ac:dyDescent="0.25">
      <c r="A230" s="10">
        <v>46109</v>
      </c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</row>
    <row r="231" spans="1:37" ht="15.75" x14ac:dyDescent="0.25">
      <c r="A231" s="10">
        <v>46110</v>
      </c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</row>
    <row r="232" spans="1:37" ht="15.75" x14ac:dyDescent="0.25">
      <c r="A232" s="10">
        <v>46111</v>
      </c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</row>
    <row r="233" spans="1:37" ht="15.75" x14ac:dyDescent="0.25">
      <c r="A233" s="10">
        <v>46112</v>
      </c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</row>
    <row r="234" spans="1:37" ht="15.75" x14ac:dyDescent="0.25">
      <c r="A234" s="10">
        <v>46113</v>
      </c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</row>
    <row r="235" spans="1:37" ht="15.75" x14ac:dyDescent="0.25">
      <c r="A235" s="10">
        <v>46114</v>
      </c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</row>
    <row r="236" spans="1:37" ht="15.75" x14ac:dyDescent="0.25">
      <c r="A236" s="10">
        <v>46115</v>
      </c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</row>
    <row r="237" spans="1:37" ht="15.75" x14ac:dyDescent="0.25">
      <c r="A237" s="10">
        <v>46116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</row>
    <row r="238" spans="1:37" ht="15.75" x14ac:dyDescent="0.25">
      <c r="A238" s="10">
        <v>46117</v>
      </c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</row>
    <row r="239" spans="1:37" ht="15.75" x14ac:dyDescent="0.25">
      <c r="A239" s="10">
        <v>46118</v>
      </c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</row>
    <row r="240" spans="1:37" ht="15.75" x14ac:dyDescent="0.25">
      <c r="A240" s="10">
        <v>46119</v>
      </c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</row>
    <row r="241" spans="1:37" ht="15.75" x14ac:dyDescent="0.25">
      <c r="A241" s="10">
        <v>46120</v>
      </c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</row>
    <row r="242" spans="1:37" ht="15.75" x14ac:dyDescent="0.25">
      <c r="A242" s="10">
        <v>46121</v>
      </c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</row>
    <row r="243" spans="1:37" ht="15.75" x14ac:dyDescent="0.25">
      <c r="A243" s="10">
        <v>46122</v>
      </c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</row>
    <row r="244" spans="1:37" ht="15.75" x14ac:dyDescent="0.25">
      <c r="A244" s="10">
        <v>46123</v>
      </c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</row>
    <row r="245" spans="1:37" ht="15.75" x14ac:dyDescent="0.25">
      <c r="A245" s="10">
        <v>46124</v>
      </c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</row>
    <row r="246" spans="1:37" ht="15.75" x14ac:dyDescent="0.25">
      <c r="A246" s="10">
        <v>46125</v>
      </c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</row>
    <row r="247" spans="1:37" ht="15.75" x14ac:dyDescent="0.25">
      <c r="A247" s="10">
        <v>46126</v>
      </c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</row>
    <row r="248" spans="1:37" ht="15.75" x14ac:dyDescent="0.25">
      <c r="A248" s="10">
        <v>46127</v>
      </c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</row>
    <row r="249" spans="1:37" ht="15.75" x14ac:dyDescent="0.25">
      <c r="A249" s="10">
        <v>46128</v>
      </c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</row>
    <row r="250" spans="1:37" ht="15.75" x14ac:dyDescent="0.25">
      <c r="A250" s="10">
        <v>46129</v>
      </c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</row>
    <row r="251" spans="1:37" ht="15.75" x14ac:dyDescent="0.25">
      <c r="A251" s="10">
        <v>46130</v>
      </c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</row>
    <row r="252" spans="1:37" ht="15.75" x14ac:dyDescent="0.25">
      <c r="A252" s="10">
        <v>46131</v>
      </c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</row>
    <row r="253" spans="1:37" ht="15.75" x14ac:dyDescent="0.25">
      <c r="A253" s="10">
        <v>46132</v>
      </c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</row>
    <row r="254" spans="1:37" ht="15.75" x14ac:dyDescent="0.25">
      <c r="A254" s="10">
        <v>46133</v>
      </c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</row>
    <row r="255" spans="1:37" ht="15.75" x14ac:dyDescent="0.25">
      <c r="A255" s="10">
        <v>46134</v>
      </c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</row>
    <row r="256" spans="1:37" ht="15.75" x14ac:dyDescent="0.25">
      <c r="A256" s="10">
        <v>46135</v>
      </c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</row>
    <row r="257" spans="1:37" ht="15.75" x14ac:dyDescent="0.25">
      <c r="A257" s="10">
        <v>46136</v>
      </c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</row>
    <row r="258" spans="1:37" ht="15.75" x14ac:dyDescent="0.25">
      <c r="A258" s="10">
        <v>46137</v>
      </c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</row>
    <row r="259" spans="1:37" ht="15.75" x14ac:dyDescent="0.25">
      <c r="A259" s="10">
        <v>46138</v>
      </c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</row>
    <row r="260" spans="1:37" ht="15.75" x14ac:dyDescent="0.25">
      <c r="A260" s="10">
        <v>46139</v>
      </c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</row>
    <row r="261" spans="1:37" ht="15.75" x14ac:dyDescent="0.25">
      <c r="A261" s="10">
        <v>46140</v>
      </c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</row>
    <row r="262" spans="1:37" ht="15.75" x14ac:dyDescent="0.25">
      <c r="A262" s="10">
        <v>46141</v>
      </c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</row>
    <row r="263" spans="1:37" ht="15.75" x14ac:dyDescent="0.25">
      <c r="A263" s="10">
        <v>46142</v>
      </c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</row>
    <row r="264" spans="1:37" ht="15.75" x14ac:dyDescent="0.25">
      <c r="A264" s="10">
        <v>46143</v>
      </c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</row>
    <row r="265" spans="1:37" ht="15.75" x14ac:dyDescent="0.25">
      <c r="A265" s="10">
        <v>46144</v>
      </c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</row>
    <row r="266" spans="1:37" ht="15.75" x14ac:dyDescent="0.25">
      <c r="A266" s="10">
        <v>46145</v>
      </c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</row>
    <row r="267" spans="1:37" ht="15.75" x14ac:dyDescent="0.25">
      <c r="A267" s="10">
        <v>46146</v>
      </c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</row>
    <row r="268" spans="1:37" ht="15.75" x14ac:dyDescent="0.25">
      <c r="A268" s="10">
        <v>46147</v>
      </c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</row>
    <row r="269" spans="1:37" ht="15.75" x14ac:dyDescent="0.25">
      <c r="A269" s="10">
        <v>46148</v>
      </c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</row>
    <row r="270" spans="1:37" ht="15.75" x14ac:dyDescent="0.25">
      <c r="A270" s="10">
        <v>46149</v>
      </c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</row>
    <row r="271" spans="1:37" ht="15.75" x14ac:dyDescent="0.25">
      <c r="A271" s="10">
        <v>46150</v>
      </c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</row>
    <row r="272" spans="1:37" ht="15.75" x14ac:dyDescent="0.25">
      <c r="A272" s="10">
        <v>46151</v>
      </c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</row>
    <row r="273" spans="1:37" ht="15.75" x14ac:dyDescent="0.25">
      <c r="A273" s="10">
        <v>46152</v>
      </c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</row>
    <row r="274" spans="1:37" ht="15.75" x14ac:dyDescent="0.25">
      <c r="A274" s="10">
        <v>46153</v>
      </c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</row>
    <row r="275" spans="1:37" ht="15.75" x14ac:dyDescent="0.25">
      <c r="A275" s="10">
        <v>46154</v>
      </c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</row>
    <row r="276" spans="1:37" ht="15.75" x14ac:dyDescent="0.25">
      <c r="A276" s="10">
        <v>46155</v>
      </c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</row>
    <row r="277" spans="1:37" ht="15.75" x14ac:dyDescent="0.25">
      <c r="A277" s="10">
        <v>46156</v>
      </c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</row>
    <row r="278" spans="1:37" ht="15.75" x14ac:dyDescent="0.25">
      <c r="A278" s="10">
        <v>46157</v>
      </c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</row>
    <row r="279" spans="1:37" ht="15.75" x14ac:dyDescent="0.25">
      <c r="A279" s="10">
        <v>46158</v>
      </c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</row>
    <row r="280" spans="1:37" ht="15.75" x14ac:dyDescent="0.25">
      <c r="A280" s="10">
        <v>46159</v>
      </c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</row>
    <row r="281" spans="1:37" ht="15.75" x14ac:dyDescent="0.25">
      <c r="A281" s="10">
        <v>46160</v>
      </c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</row>
    <row r="282" spans="1:37" ht="15.75" x14ac:dyDescent="0.25">
      <c r="A282" s="10">
        <v>46161</v>
      </c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</row>
    <row r="283" spans="1:37" ht="15.75" x14ac:dyDescent="0.25">
      <c r="A283" s="10">
        <v>46162</v>
      </c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</row>
    <row r="284" spans="1:37" ht="15.75" x14ac:dyDescent="0.25">
      <c r="A284" s="10">
        <v>46163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</row>
    <row r="285" spans="1:37" ht="15.75" x14ac:dyDescent="0.25">
      <c r="A285" s="10">
        <v>46164</v>
      </c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</row>
    <row r="286" spans="1:37" ht="15.75" x14ac:dyDescent="0.25">
      <c r="A286" s="10">
        <v>46165</v>
      </c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</row>
    <row r="287" spans="1:37" ht="15.75" x14ac:dyDescent="0.25">
      <c r="A287" s="10">
        <v>46166</v>
      </c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</row>
    <row r="288" spans="1:37" ht="15.75" x14ac:dyDescent="0.25">
      <c r="A288" s="10">
        <v>46167</v>
      </c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</row>
    <row r="289" spans="1:37" ht="15.75" x14ac:dyDescent="0.25">
      <c r="A289" s="10">
        <v>46168</v>
      </c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</row>
    <row r="290" spans="1:37" ht="15.75" x14ac:dyDescent="0.25">
      <c r="A290" s="10">
        <v>46169</v>
      </c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</row>
    <row r="291" spans="1:37" ht="15.75" x14ac:dyDescent="0.25">
      <c r="A291" s="10">
        <v>46170</v>
      </c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</row>
    <row r="292" spans="1:37" ht="15.75" x14ac:dyDescent="0.25">
      <c r="A292" s="10">
        <v>46171</v>
      </c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</row>
    <row r="293" spans="1:37" ht="15.75" x14ac:dyDescent="0.25">
      <c r="A293" s="10">
        <v>46172</v>
      </c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</row>
    <row r="294" spans="1:37" ht="15.75" x14ac:dyDescent="0.25">
      <c r="A294" s="10">
        <v>46173</v>
      </c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</row>
    <row r="295" spans="1:37" ht="15.75" x14ac:dyDescent="0.25">
      <c r="A295" s="10">
        <v>46174</v>
      </c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</row>
    <row r="296" spans="1:37" ht="15.75" x14ac:dyDescent="0.25">
      <c r="A296" s="10">
        <v>46175</v>
      </c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</row>
    <row r="297" spans="1:37" ht="15.75" x14ac:dyDescent="0.25">
      <c r="A297" s="10">
        <v>46176</v>
      </c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</row>
    <row r="298" spans="1:37" ht="15.75" x14ac:dyDescent="0.25">
      <c r="A298" s="10">
        <v>46177</v>
      </c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</row>
    <row r="299" spans="1:37" ht="15.75" x14ac:dyDescent="0.25">
      <c r="A299" s="10">
        <v>46178</v>
      </c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</row>
    <row r="300" spans="1:37" ht="15.75" x14ac:dyDescent="0.25">
      <c r="A300" s="10">
        <v>46179</v>
      </c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</row>
    <row r="301" spans="1:37" ht="15.75" x14ac:dyDescent="0.25">
      <c r="A301" s="10">
        <v>46180</v>
      </c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</row>
    <row r="302" spans="1:37" ht="15.75" x14ac:dyDescent="0.25">
      <c r="A302" s="10">
        <v>46181</v>
      </c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</row>
    <row r="303" spans="1:37" ht="15.75" x14ac:dyDescent="0.25">
      <c r="A303" s="10">
        <v>46182</v>
      </c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</row>
    <row r="304" spans="1:37" ht="15.75" x14ac:dyDescent="0.25">
      <c r="A304" s="10">
        <v>46183</v>
      </c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</row>
    <row r="305" spans="1:37" ht="15.75" x14ac:dyDescent="0.25">
      <c r="A305" s="10">
        <v>46184</v>
      </c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</row>
    <row r="306" spans="1:37" ht="15.75" x14ac:dyDescent="0.25">
      <c r="A306" s="10">
        <v>46185</v>
      </c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</row>
    <row r="307" spans="1:37" ht="15.75" x14ac:dyDescent="0.25">
      <c r="A307" s="10">
        <v>46186</v>
      </c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</row>
    <row r="308" spans="1:37" ht="15.75" x14ac:dyDescent="0.25">
      <c r="A308" s="10">
        <v>46187</v>
      </c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</row>
    <row r="309" spans="1:37" ht="15.75" x14ac:dyDescent="0.25">
      <c r="A309" s="10">
        <v>46188</v>
      </c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</row>
    <row r="310" spans="1:37" ht="15.75" x14ac:dyDescent="0.25">
      <c r="A310" s="10">
        <v>46189</v>
      </c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</row>
    <row r="311" spans="1:37" ht="15.75" x14ac:dyDescent="0.25">
      <c r="A311" s="10">
        <v>46190</v>
      </c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</row>
    <row r="312" spans="1:37" ht="15.75" x14ac:dyDescent="0.25">
      <c r="A312" s="10">
        <v>46191</v>
      </c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</row>
    <row r="313" spans="1:37" ht="15.75" x14ac:dyDescent="0.25">
      <c r="A313" s="10">
        <v>46192</v>
      </c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</row>
    <row r="314" spans="1:37" ht="15.75" x14ac:dyDescent="0.25">
      <c r="A314" s="10">
        <v>46193</v>
      </c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</row>
    <row r="315" spans="1:37" ht="15.75" x14ac:dyDescent="0.25">
      <c r="A315" s="10">
        <v>46194</v>
      </c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</row>
    <row r="316" spans="1:37" ht="15.75" x14ac:dyDescent="0.25">
      <c r="A316" s="10">
        <v>46195</v>
      </c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</row>
    <row r="317" spans="1:37" ht="15.75" x14ac:dyDescent="0.25">
      <c r="A317" s="10">
        <v>46196</v>
      </c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</row>
    <row r="318" spans="1:37" ht="15.75" x14ac:dyDescent="0.25">
      <c r="A318" s="10">
        <v>46197</v>
      </c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</row>
    <row r="319" spans="1:37" ht="15.75" x14ac:dyDescent="0.25">
      <c r="A319" s="10">
        <v>46198</v>
      </c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</row>
    <row r="320" spans="1:37" ht="15.75" x14ac:dyDescent="0.25">
      <c r="A320" s="10">
        <v>46199</v>
      </c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</row>
    <row r="321" spans="1:37" ht="15.75" x14ac:dyDescent="0.25">
      <c r="A321" s="10">
        <v>46200</v>
      </c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</row>
    <row r="322" spans="1:37" ht="15.75" x14ac:dyDescent="0.25">
      <c r="A322" s="10">
        <v>46201</v>
      </c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</row>
    <row r="323" spans="1:37" ht="15.75" x14ac:dyDescent="0.25">
      <c r="A323" s="10">
        <v>46202</v>
      </c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</row>
    <row r="324" spans="1:37" ht="15.75" x14ac:dyDescent="0.25">
      <c r="A324" s="10">
        <v>46203</v>
      </c>
      <c r="B324" s="37"/>
      <c r="C324" s="37"/>
      <c r="D324" s="37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</row>
    <row r="325" spans="1:37" x14ac:dyDescent="0.2">
      <c r="A325" s="8" t="s">
        <v>11</v>
      </c>
      <c r="B325" s="16">
        <f>SUM(B22:B324)</f>
        <v>0</v>
      </c>
      <c r="C325" s="16">
        <f t="shared" ref="C325:AC325" si="0">SUM(C22:C324)</f>
        <v>0</v>
      </c>
      <c r="D325" s="16">
        <f t="shared" si="0"/>
        <v>0</v>
      </c>
      <c r="E325" s="16">
        <f t="shared" si="0"/>
        <v>0</v>
      </c>
      <c r="F325" s="16">
        <f t="shared" si="0"/>
        <v>0</v>
      </c>
      <c r="G325" s="16">
        <f t="shared" si="0"/>
        <v>0</v>
      </c>
      <c r="H325" s="16">
        <f t="shared" si="0"/>
        <v>0</v>
      </c>
      <c r="I325" s="16">
        <f t="shared" si="0"/>
        <v>0</v>
      </c>
      <c r="J325" s="16">
        <f t="shared" si="0"/>
        <v>0</v>
      </c>
      <c r="K325" s="16">
        <f t="shared" si="0"/>
        <v>0</v>
      </c>
      <c r="L325" s="16">
        <f t="shared" si="0"/>
        <v>0</v>
      </c>
      <c r="M325" s="16">
        <f t="shared" si="0"/>
        <v>0</v>
      </c>
      <c r="N325" s="16">
        <f t="shared" si="0"/>
        <v>0</v>
      </c>
      <c r="O325" s="16">
        <f t="shared" si="0"/>
        <v>0</v>
      </c>
      <c r="P325" s="16">
        <f t="shared" si="0"/>
        <v>0</v>
      </c>
      <c r="Q325" s="16">
        <f t="shared" si="0"/>
        <v>0</v>
      </c>
      <c r="R325" s="16">
        <f t="shared" si="0"/>
        <v>0</v>
      </c>
      <c r="S325" s="16">
        <f t="shared" si="0"/>
        <v>0</v>
      </c>
      <c r="T325" s="16">
        <f t="shared" si="0"/>
        <v>0</v>
      </c>
      <c r="U325" s="16">
        <f t="shared" si="0"/>
        <v>0</v>
      </c>
      <c r="V325" s="16">
        <f t="shared" si="0"/>
        <v>0</v>
      </c>
      <c r="W325" s="16">
        <f t="shared" si="0"/>
        <v>0</v>
      </c>
      <c r="X325" s="16">
        <f t="shared" si="0"/>
        <v>0</v>
      </c>
      <c r="Y325" s="16">
        <f t="shared" si="0"/>
        <v>0</v>
      </c>
      <c r="Z325" s="16">
        <f t="shared" si="0"/>
        <v>0</v>
      </c>
      <c r="AA325" s="16">
        <f t="shared" si="0"/>
        <v>0</v>
      </c>
      <c r="AB325" s="16">
        <f t="shared" si="0"/>
        <v>0</v>
      </c>
      <c r="AC325" s="16">
        <f t="shared" si="0"/>
        <v>0</v>
      </c>
      <c r="AD325" s="16">
        <f t="shared" ref="AD325" si="1">SUM(AD22:AD324)</f>
        <v>0</v>
      </c>
      <c r="AE325" s="16">
        <f t="shared" ref="AE325" si="2">SUM(AE22:AE324)</f>
        <v>0</v>
      </c>
      <c r="AF325" s="16">
        <f t="shared" ref="AF325:AK325" si="3">SUM(AF22:AF324)</f>
        <v>0</v>
      </c>
      <c r="AG325" s="16">
        <f t="shared" si="3"/>
        <v>0</v>
      </c>
      <c r="AH325" s="16">
        <f t="shared" si="3"/>
        <v>0</v>
      </c>
      <c r="AI325" s="16">
        <f t="shared" si="3"/>
        <v>0</v>
      </c>
      <c r="AJ325" s="16">
        <f t="shared" si="3"/>
        <v>0</v>
      </c>
      <c r="AK325" s="16">
        <f t="shared" si="3"/>
        <v>0</v>
      </c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  <row r="490" spans="1:1" x14ac:dyDescent="0.2">
      <c r="A490" s="3"/>
    </row>
  </sheetData>
  <sheetProtection algorithmName="SHA-512" hashValue="79IA83BB6srQLYjyKIRGWJETiEb1/iUAokGjhxD3AU7/3jikQiIkPUgS45U7yftwNiw6/XoNpwby6ZJ4s1tI4w==" saltValue="zJfWeM1zzzMNUzpjr9iipA==" spinCount="100000" sheet="1" objects="1" scenarios="1"/>
  <mergeCells count="8">
    <mergeCell ref="A19:A21"/>
    <mergeCell ref="B19:B21"/>
    <mergeCell ref="B16:T16"/>
    <mergeCell ref="A11:T11"/>
    <mergeCell ref="B12:T12"/>
    <mergeCell ref="B13:T13"/>
    <mergeCell ref="B14:T14"/>
    <mergeCell ref="B15:T15"/>
  </mergeCells>
  <phoneticPr fontId="2" type="noConversion"/>
  <conditionalFormatting sqref="A22:A324">
    <cfRule type="expression" dxfId="9" priority="2">
      <formula>COUNTIF($AU$8:$AU$19,A22)&gt;0</formula>
    </cfRule>
    <cfRule type="expression" dxfId="8" priority="3">
      <formula>WEEKDAY(A22, 2)&gt;5</formula>
    </cfRule>
  </conditionalFormatting>
  <conditionalFormatting sqref="C19:AK20">
    <cfRule type="cellIs" dxfId="7" priority="1" operator="equal">
      <formula>""</formula>
    </cfRule>
  </conditionalFormatting>
  <dataValidations count="1">
    <dataValidation type="list" allowBlank="1" showInputMessage="1" showErrorMessage="1" sqref="C20:AK20" xr:uid="{125CDAED-DFFF-4AF4-8270-A90F773F01C5}">
      <formula1>$BI$1:$BI$3</formula1>
    </dataValidation>
  </dataValidations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FF345-BD57-47E4-AAF2-3CB51AE19ADC}">
  <sheetPr>
    <pageSetUpPr fitToPage="1"/>
  </sheetPr>
  <dimension ref="A8:AU489"/>
  <sheetViews>
    <sheetView view="pageBreakPreview" topLeftCell="A14" zoomScaleNormal="100" zoomScaleSheetLayoutView="100" workbookViewId="0">
      <selection activeCell="C19" sqref="C19:AK19"/>
    </sheetView>
  </sheetViews>
  <sheetFormatPr defaultColWidth="10.875" defaultRowHeight="12.75" x14ac:dyDescent="0.2"/>
  <cols>
    <col min="1" max="1" width="26.125" style="1" bestFit="1" customWidth="1"/>
    <col min="2" max="2" width="5" style="1" customWidth="1"/>
    <col min="3" max="37" width="4.75" style="1" customWidth="1"/>
    <col min="38" max="16384" width="10.875" style="1"/>
  </cols>
  <sheetData>
    <row r="8" spans="1:47" x14ac:dyDescent="0.2">
      <c r="AU8" s="3"/>
    </row>
    <row r="9" spans="1:47" x14ac:dyDescent="0.2">
      <c r="AU9" s="3"/>
    </row>
    <row r="10" spans="1:47" x14ac:dyDescent="0.2">
      <c r="AU10" s="3"/>
    </row>
    <row r="11" spans="1:47" ht="18.75" x14ac:dyDescent="0.3">
      <c r="A11" s="69" t="s">
        <v>12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AU11" s="3"/>
    </row>
    <row r="12" spans="1:47" ht="31.5" customHeight="1" x14ac:dyDescent="0.25">
      <c r="A12" s="5" t="s">
        <v>2</v>
      </c>
      <c r="B12" s="70">
        <f>Dati!$B$7</f>
        <v>0</v>
      </c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AU12" s="3"/>
    </row>
    <row r="13" spans="1:47" ht="31.5" customHeight="1" x14ac:dyDescent="0.25">
      <c r="A13" s="6" t="s">
        <v>3</v>
      </c>
      <c r="B13" s="70">
        <f>Dati!$B$13</f>
        <v>0</v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AU13" s="3"/>
    </row>
    <row r="14" spans="1:47" ht="31.5" customHeight="1" x14ac:dyDescent="0.25">
      <c r="A14" s="7" t="s">
        <v>4</v>
      </c>
      <c r="B14" s="70">
        <f>Dati!$B$16</f>
        <v>0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AU14" s="3"/>
    </row>
    <row r="15" spans="1:47" ht="31.5" customHeight="1" x14ac:dyDescent="0.25">
      <c r="A15" s="7" t="s">
        <v>5</v>
      </c>
      <c r="B15" s="70">
        <f>Dati!$B$15</f>
        <v>0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AU15" s="3"/>
    </row>
    <row r="16" spans="1:47" ht="31.5" customHeight="1" x14ac:dyDescent="0.25">
      <c r="A16" s="5" t="s">
        <v>6</v>
      </c>
      <c r="B16" s="70">
        <f>Dati!$B$17</f>
        <v>0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AU16" s="3"/>
    </row>
    <row r="17" spans="1:47" x14ac:dyDescent="0.2">
      <c r="AU17" s="3"/>
    </row>
    <row r="18" spans="1:47" ht="150.4" customHeight="1" x14ac:dyDescent="0.2">
      <c r="A18" s="73" t="s">
        <v>0</v>
      </c>
      <c r="B18" s="73" t="s">
        <v>1</v>
      </c>
      <c r="C18" s="54">
        <f>'Ore Allievi 1'!C19</f>
        <v>0</v>
      </c>
      <c r="D18" s="54">
        <f>'Ore Allievi 1'!D19</f>
        <v>0</v>
      </c>
      <c r="E18" s="54">
        <f>'Ore Allievi 1'!E19</f>
        <v>0</v>
      </c>
      <c r="F18" s="54">
        <f>'Ore Allievi 1'!F19</f>
        <v>0</v>
      </c>
      <c r="G18" s="54">
        <f>'Ore Allievi 1'!G19</f>
        <v>0</v>
      </c>
      <c r="H18" s="54">
        <f>'Ore Allievi 1'!H19</f>
        <v>0</v>
      </c>
      <c r="I18" s="54">
        <f>'Ore Allievi 1'!I19</f>
        <v>0</v>
      </c>
      <c r="J18" s="54">
        <f>'Ore Allievi 1'!J19</f>
        <v>0</v>
      </c>
      <c r="K18" s="54">
        <f>'Ore Allievi 1'!K19</f>
        <v>0</v>
      </c>
      <c r="L18" s="54">
        <f>'Ore Allievi 1'!L19</f>
        <v>0</v>
      </c>
      <c r="M18" s="54">
        <f>'Ore Allievi 1'!M19</f>
        <v>0</v>
      </c>
      <c r="N18" s="54">
        <f>'Ore Allievi 1'!N19</f>
        <v>0</v>
      </c>
      <c r="O18" s="54">
        <f>'Ore Allievi 1'!O19</f>
        <v>0</v>
      </c>
      <c r="P18" s="54">
        <f>'Ore Allievi 1'!P19</f>
        <v>0</v>
      </c>
      <c r="Q18" s="54">
        <f>'Ore Allievi 1'!Q19</f>
        <v>0</v>
      </c>
      <c r="R18" s="54">
        <f>'Ore Allievi 1'!R19</f>
        <v>0</v>
      </c>
      <c r="S18" s="54">
        <f>'Ore Allievi 1'!S19</f>
        <v>0</v>
      </c>
      <c r="T18" s="54">
        <f>'Ore Allievi 1'!T19</f>
        <v>0</v>
      </c>
      <c r="U18" s="54">
        <f>'Ore Allievi 1'!U19</f>
        <v>0</v>
      </c>
      <c r="V18" s="54">
        <f>'Ore Allievi 1'!V19</f>
        <v>0</v>
      </c>
      <c r="W18" s="54">
        <f>'Ore Allievi 1'!W19</f>
        <v>0</v>
      </c>
      <c r="X18" s="54">
        <f>'Ore Allievi 1'!X19</f>
        <v>0</v>
      </c>
      <c r="Y18" s="54">
        <f>'Ore Allievi 1'!Y19</f>
        <v>0</v>
      </c>
      <c r="Z18" s="54">
        <f>'Ore Allievi 1'!Z19</f>
        <v>0</v>
      </c>
      <c r="AA18" s="54">
        <f>'Ore Allievi 1'!AA19</f>
        <v>0</v>
      </c>
      <c r="AB18" s="54">
        <f>'Ore Allievi 1'!AB19</f>
        <v>0</v>
      </c>
      <c r="AC18" s="54">
        <f>'Ore Allievi 1'!AC19</f>
        <v>0</v>
      </c>
      <c r="AD18" s="54">
        <f>'Ore Allievi 1'!AD19</f>
        <v>0</v>
      </c>
      <c r="AE18" s="54">
        <f>'Ore Allievi 1'!AE19</f>
        <v>0</v>
      </c>
      <c r="AF18" s="54">
        <f>'Ore Allievi 1'!AF19</f>
        <v>0</v>
      </c>
      <c r="AG18" s="54">
        <f>'Ore Allievi 1'!AG19</f>
        <v>0</v>
      </c>
      <c r="AH18" s="54">
        <f>'Ore Allievi 1'!AH19</f>
        <v>0</v>
      </c>
      <c r="AI18" s="54">
        <f>'Ore Allievi 1'!AI19</f>
        <v>0</v>
      </c>
      <c r="AJ18" s="54">
        <f>'Ore Allievi 1'!AJ19</f>
        <v>0</v>
      </c>
      <c r="AK18" s="54">
        <f>'Ore Allievi 1'!AK19</f>
        <v>0</v>
      </c>
      <c r="AU18" s="3"/>
    </row>
    <row r="19" spans="1:47" ht="97.5" customHeight="1" x14ac:dyDescent="0.2">
      <c r="A19" s="74"/>
      <c r="B19" s="74"/>
      <c r="C19" s="54">
        <f>'Ore Allievi 1'!C20</f>
        <v>0</v>
      </c>
      <c r="D19" s="54">
        <f>'Ore Allievi 1'!D20</f>
        <v>0</v>
      </c>
      <c r="E19" s="54">
        <f>'Ore Allievi 1'!E20</f>
        <v>0</v>
      </c>
      <c r="F19" s="54">
        <f>'Ore Allievi 1'!F20</f>
        <v>0</v>
      </c>
      <c r="G19" s="54">
        <f>'Ore Allievi 1'!G20</f>
        <v>0</v>
      </c>
      <c r="H19" s="54">
        <f>'Ore Allievi 1'!H20</f>
        <v>0</v>
      </c>
      <c r="I19" s="54">
        <f>'Ore Allievi 1'!I20</f>
        <v>0</v>
      </c>
      <c r="J19" s="54">
        <f>'Ore Allievi 1'!J20</f>
        <v>0</v>
      </c>
      <c r="K19" s="54">
        <f>'Ore Allievi 1'!K20</f>
        <v>0</v>
      </c>
      <c r="L19" s="54">
        <f>'Ore Allievi 1'!L20</f>
        <v>0</v>
      </c>
      <c r="M19" s="54">
        <f>'Ore Allievi 1'!M20</f>
        <v>0</v>
      </c>
      <c r="N19" s="54">
        <f>'Ore Allievi 1'!N20</f>
        <v>0</v>
      </c>
      <c r="O19" s="54">
        <f>'Ore Allievi 1'!O20</f>
        <v>0</v>
      </c>
      <c r="P19" s="54">
        <f>'Ore Allievi 1'!P20</f>
        <v>0</v>
      </c>
      <c r="Q19" s="54">
        <f>'Ore Allievi 1'!Q20</f>
        <v>0</v>
      </c>
      <c r="R19" s="54">
        <f>'Ore Allievi 1'!R20</f>
        <v>0</v>
      </c>
      <c r="S19" s="54">
        <f>'Ore Allievi 1'!S20</f>
        <v>0</v>
      </c>
      <c r="T19" s="54">
        <f>'Ore Allievi 1'!T20</f>
        <v>0</v>
      </c>
      <c r="U19" s="54">
        <f>'Ore Allievi 1'!U20</f>
        <v>0</v>
      </c>
      <c r="V19" s="54">
        <f>'Ore Allievi 1'!V20</f>
        <v>0</v>
      </c>
      <c r="W19" s="54">
        <f>'Ore Allievi 1'!W20</f>
        <v>0</v>
      </c>
      <c r="X19" s="54">
        <f>'Ore Allievi 1'!X20</f>
        <v>0</v>
      </c>
      <c r="Y19" s="54">
        <f>'Ore Allievi 1'!Y20</f>
        <v>0</v>
      </c>
      <c r="Z19" s="54">
        <f>'Ore Allievi 1'!Z20</f>
        <v>0</v>
      </c>
      <c r="AA19" s="54">
        <f>'Ore Allievi 1'!AA20</f>
        <v>0</v>
      </c>
      <c r="AB19" s="54">
        <f>'Ore Allievi 1'!AB20</f>
        <v>0</v>
      </c>
      <c r="AC19" s="54">
        <f>'Ore Allievi 1'!AC20</f>
        <v>0</v>
      </c>
      <c r="AD19" s="54">
        <f>'Ore Allievi 1'!AD20</f>
        <v>0</v>
      </c>
      <c r="AE19" s="54">
        <f>'Ore Allievi 1'!AE20</f>
        <v>0</v>
      </c>
      <c r="AF19" s="54">
        <f>'Ore Allievi 1'!AF20</f>
        <v>0</v>
      </c>
      <c r="AG19" s="54">
        <f>'Ore Allievi 1'!AG20</f>
        <v>0</v>
      </c>
      <c r="AH19" s="54">
        <f>'Ore Allievi 1'!AH20</f>
        <v>0</v>
      </c>
      <c r="AI19" s="54">
        <f>'Ore Allievi 1'!AI20</f>
        <v>0</v>
      </c>
      <c r="AJ19" s="54">
        <f>'Ore Allievi 1'!AJ20</f>
        <v>0</v>
      </c>
      <c r="AK19" s="54">
        <f>'Ore Allievi 1'!AK20</f>
        <v>0</v>
      </c>
      <c r="AU19" s="3"/>
    </row>
    <row r="20" spans="1:47" s="2" customFormat="1" ht="15.75" x14ac:dyDescent="0.2">
      <c r="A20" s="75"/>
      <c r="B20" s="75"/>
      <c r="C20" s="19">
        <v>1</v>
      </c>
      <c r="D20" s="19">
        <v>2</v>
      </c>
      <c r="E20" s="19">
        <v>3</v>
      </c>
      <c r="F20" s="19">
        <v>4</v>
      </c>
      <c r="G20" s="19">
        <v>5</v>
      </c>
      <c r="H20" s="19">
        <v>6</v>
      </c>
      <c r="I20" s="19">
        <v>7</v>
      </c>
      <c r="J20" s="19">
        <v>8</v>
      </c>
      <c r="K20" s="19">
        <v>9</v>
      </c>
      <c r="L20" s="19">
        <v>10</v>
      </c>
      <c r="M20" s="19">
        <v>11</v>
      </c>
      <c r="N20" s="19">
        <v>12</v>
      </c>
      <c r="O20" s="19">
        <v>13</v>
      </c>
      <c r="P20" s="19">
        <v>14</v>
      </c>
      <c r="Q20" s="19">
        <v>15</v>
      </c>
      <c r="R20" s="19">
        <v>16</v>
      </c>
      <c r="S20" s="19">
        <v>17</v>
      </c>
      <c r="T20" s="19">
        <v>18</v>
      </c>
      <c r="U20" s="19">
        <v>19</v>
      </c>
      <c r="V20" s="19">
        <v>20</v>
      </c>
      <c r="W20" s="19">
        <v>21</v>
      </c>
      <c r="X20" s="19">
        <v>22</v>
      </c>
      <c r="Y20" s="19">
        <v>23</v>
      </c>
      <c r="Z20" s="19">
        <v>24</v>
      </c>
      <c r="AA20" s="19">
        <v>25</v>
      </c>
      <c r="AB20" s="19">
        <v>26</v>
      </c>
      <c r="AC20" s="19">
        <v>27</v>
      </c>
      <c r="AD20" s="19">
        <v>28</v>
      </c>
      <c r="AE20" s="19">
        <v>29</v>
      </c>
      <c r="AF20" s="19">
        <v>30</v>
      </c>
      <c r="AG20" s="19">
        <v>31</v>
      </c>
      <c r="AH20" s="19">
        <v>32</v>
      </c>
      <c r="AI20" s="19">
        <v>33</v>
      </c>
      <c r="AJ20" s="19">
        <v>34</v>
      </c>
      <c r="AK20" s="19">
        <v>35</v>
      </c>
      <c r="AU20" s="3"/>
    </row>
    <row r="21" spans="1:47" ht="15.75" x14ac:dyDescent="0.25">
      <c r="A21" s="10">
        <v>45901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</row>
    <row r="22" spans="1:47" ht="15.75" x14ac:dyDescent="0.25">
      <c r="A22" s="10">
        <v>45902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</row>
    <row r="23" spans="1:47" ht="15.75" x14ac:dyDescent="0.25">
      <c r="A23" s="10">
        <v>45903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</row>
    <row r="24" spans="1:47" ht="15.75" x14ac:dyDescent="0.25">
      <c r="A24" s="10">
        <v>45904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</row>
    <row r="25" spans="1:47" ht="15.75" x14ac:dyDescent="0.25">
      <c r="A25" s="10">
        <v>45905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</row>
    <row r="26" spans="1:47" ht="15.75" x14ac:dyDescent="0.25">
      <c r="A26" s="10">
        <v>45906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</row>
    <row r="27" spans="1:47" ht="15.75" x14ac:dyDescent="0.25">
      <c r="A27" s="10">
        <v>45907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</row>
    <row r="28" spans="1:47" ht="15.75" x14ac:dyDescent="0.25">
      <c r="A28" s="10">
        <v>45908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</row>
    <row r="29" spans="1:47" ht="15.75" x14ac:dyDescent="0.25">
      <c r="A29" s="10">
        <v>45909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</row>
    <row r="30" spans="1:47" ht="15.75" x14ac:dyDescent="0.25">
      <c r="A30" s="10">
        <v>45910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</row>
    <row r="31" spans="1:47" ht="15.75" x14ac:dyDescent="0.25">
      <c r="A31" s="10">
        <v>45911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</row>
    <row r="32" spans="1:47" ht="15.75" x14ac:dyDescent="0.25">
      <c r="A32" s="10">
        <v>45912</v>
      </c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</row>
    <row r="33" spans="1:37" ht="15.75" x14ac:dyDescent="0.25">
      <c r="A33" s="10">
        <v>45913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</row>
    <row r="34" spans="1:37" ht="15.75" x14ac:dyDescent="0.25">
      <c r="A34" s="10">
        <v>45914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</row>
    <row r="35" spans="1:37" ht="15.75" x14ac:dyDescent="0.25">
      <c r="A35" s="10">
        <v>45915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</row>
    <row r="36" spans="1:37" ht="15.75" x14ac:dyDescent="0.25">
      <c r="A36" s="10">
        <v>45916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</row>
    <row r="37" spans="1:37" ht="15.75" x14ac:dyDescent="0.25">
      <c r="A37" s="10">
        <v>45917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</row>
    <row r="38" spans="1:37" ht="15.75" x14ac:dyDescent="0.25">
      <c r="A38" s="10">
        <v>45918</v>
      </c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</row>
    <row r="39" spans="1:37" ht="15.75" x14ac:dyDescent="0.25">
      <c r="A39" s="10">
        <v>45919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</row>
    <row r="40" spans="1:37" ht="15.75" x14ac:dyDescent="0.25">
      <c r="A40" s="10">
        <v>45920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</row>
    <row r="41" spans="1:37" ht="15.75" x14ac:dyDescent="0.25">
      <c r="A41" s="10">
        <v>45921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</row>
    <row r="42" spans="1:37" ht="15.75" x14ac:dyDescent="0.25">
      <c r="A42" s="10">
        <v>45922</v>
      </c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</row>
    <row r="43" spans="1:37" ht="15.75" x14ac:dyDescent="0.25">
      <c r="A43" s="10">
        <v>45923</v>
      </c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</row>
    <row r="44" spans="1:37" ht="15.75" x14ac:dyDescent="0.25">
      <c r="A44" s="10">
        <v>45924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</row>
    <row r="45" spans="1:37" ht="15.75" x14ac:dyDescent="0.25">
      <c r="A45" s="10">
        <v>45925</v>
      </c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</row>
    <row r="46" spans="1:37" ht="15.75" x14ac:dyDescent="0.25">
      <c r="A46" s="10">
        <v>45926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</row>
    <row r="47" spans="1:37" ht="15.75" x14ac:dyDescent="0.25">
      <c r="A47" s="10">
        <v>45927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</row>
    <row r="48" spans="1:37" ht="15.75" x14ac:dyDescent="0.25">
      <c r="A48" s="10">
        <v>45928</v>
      </c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</row>
    <row r="49" spans="1:37" ht="15.75" x14ac:dyDescent="0.25">
      <c r="A49" s="10">
        <v>45929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</row>
    <row r="50" spans="1:37" ht="15.75" x14ac:dyDescent="0.25">
      <c r="A50" s="10">
        <v>45930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</row>
    <row r="51" spans="1:37" ht="15.75" x14ac:dyDescent="0.25">
      <c r="A51" s="10">
        <v>45931</v>
      </c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</row>
    <row r="52" spans="1:37" ht="15.75" x14ac:dyDescent="0.25">
      <c r="A52" s="10">
        <v>45932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</row>
    <row r="53" spans="1:37" ht="15.75" x14ac:dyDescent="0.25">
      <c r="A53" s="10">
        <v>45933</v>
      </c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</row>
    <row r="54" spans="1:37" ht="15.75" x14ac:dyDescent="0.25">
      <c r="A54" s="10">
        <v>45934</v>
      </c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</row>
    <row r="55" spans="1:37" ht="15.75" x14ac:dyDescent="0.25">
      <c r="A55" s="10">
        <v>45935</v>
      </c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</row>
    <row r="56" spans="1:37" ht="15.75" x14ac:dyDescent="0.25">
      <c r="A56" s="10">
        <v>45936</v>
      </c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</row>
    <row r="57" spans="1:37" ht="15.75" x14ac:dyDescent="0.25">
      <c r="A57" s="10">
        <v>45937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</row>
    <row r="58" spans="1:37" ht="15.75" x14ac:dyDescent="0.25">
      <c r="A58" s="10">
        <v>45938</v>
      </c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</row>
    <row r="59" spans="1:37" ht="15.75" x14ac:dyDescent="0.25">
      <c r="A59" s="10">
        <v>45939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</row>
    <row r="60" spans="1:37" ht="15.75" x14ac:dyDescent="0.25">
      <c r="A60" s="10">
        <v>45940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</row>
    <row r="61" spans="1:37" ht="15.75" x14ac:dyDescent="0.25">
      <c r="A61" s="10">
        <v>45941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</row>
    <row r="62" spans="1:37" ht="15.75" x14ac:dyDescent="0.25">
      <c r="A62" s="10">
        <v>45942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</row>
    <row r="63" spans="1:37" ht="15.75" x14ac:dyDescent="0.25">
      <c r="A63" s="10">
        <v>45943</v>
      </c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</row>
    <row r="64" spans="1:37" ht="15.75" x14ac:dyDescent="0.25">
      <c r="A64" s="10">
        <v>45944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</row>
    <row r="65" spans="1:37" ht="15.75" x14ac:dyDescent="0.25">
      <c r="A65" s="10">
        <v>45945</v>
      </c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</row>
    <row r="66" spans="1:37" ht="15.75" x14ac:dyDescent="0.25">
      <c r="A66" s="10">
        <v>45946</v>
      </c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</row>
    <row r="67" spans="1:37" ht="15.75" x14ac:dyDescent="0.25">
      <c r="A67" s="10">
        <v>45947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</row>
    <row r="68" spans="1:37" ht="15.75" x14ac:dyDescent="0.25">
      <c r="A68" s="10">
        <v>45948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</row>
    <row r="69" spans="1:37" ht="15.75" x14ac:dyDescent="0.25">
      <c r="A69" s="10">
        <v>45949</v>
      </c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</row>
    <row r="70" spans="1:37" ht="15.75" x14ac:dyDescent="0.25">
      <c r="A70" s="10">
        <v>45950</v>
      </c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</row>
    <row r="71" spans="1:37" ht="15.75" x14ac:dyDescent="0.25">
      <c r="A71" s="10">
        <v>45951</v>
      </c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</row>
    <row r="72" spans="1:37" ht="15.75" x14ac:dyDescent="0.25">
      <c r="A72" s="10">
        <v>45952</v>
      </c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</row>
    <row r="73" spans="1:37" ht="15.75" x14ac:dyDescent="0.25">
      <c r="A73" s="10">
        <v>45953</v>
      </c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</row>
    <row r="74" spans="1:37" ht="15.75" x14ac:dyDescent="0.25">
      <c r="A74" s="10">
        <v>45954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</row>
    <row r="75" spans="1:37" ht="15.75" x14ac:dyDescent="0.25">
      <c r="A75" s="10">
        <v>45955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</row>
    <row r="76" spans="1:37" ht="15.75" x14ac:dyDescent="0.25">
      <c r="A76" s="10">
        <v>45956</v>
      </c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</row>
    <row r="77" spans="1:37" ht="15.75" x14ac:dyDescent="0.25">
      <c r="A77" s="10">
        <v>45957</v>
      </c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</row>
    <row r="78" spans="1:37" ht="15.75" x14ac:dyDescent="0.25">
      <c r="A78" s="10">
        <v>45958</v>
      </c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</row>
    <row r="79" spans="1:37" ht="15.75" x14ac:dyDescent="0.25">
      <c r="A79" s="10">
        <v>45959</v>
      </c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</row>
    <row r="80" spans="1:37" ht="15.75" x14ac:dyDescent="0.25">
      <c r="A80" s="10">
        <v>45960</v>
      </c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</row>
    <row r="81" spans="1:37" ht="15.75" x14ac:dyDescent="0.25">
      <c r="A81" s="10">
        <v>45961</v>
      </c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</row>
    <row r="82" spans="1:37" ht="15.75" x14ac:dyDescent="0.25">
      <c r="A82" s="10">
        <v>45962</v>
      </c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</row>
    <row r="83" spans="1:37" ht="15.75" x14ac:dyDescent="0.25">
      <c r="A83" s="10">
        <v>45963</v>
      </c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</row>
    <row r="84" spans="1:37" ht="15.75" x14ac:dyDescent="0.25">
      <c r="A84" s="10">
        <v>45964</v>
      </c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</row>
    <row r="85" spans="1:37" ht="15.75" x14ac:dyDescent="0.25">
      <c r="A85" s="10">
        <v>45965</v>
      </c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</row>
    <row r="86" spans="1:37" ht="15.75" x14ac:dyDescent="0.25">
      <c r="A86" s="10">
        <v>45966</v>
      </c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</row>
    <row r="87" spans="1:37" ht="15.75" x14ac:dyDescent="0.25">
      <c r="A87" s="10">
        <v>45967</v>
      </c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</row>
    <row r="88" spans="1:37" ht="15.75" x14ac:dyDescent="0.25">
      <c r="A88" s="10">
        <v>45968</v>
      </c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</row>
    <row r="89" spans="1:37" ht="15.75" x14ac:dyDescent="0.25">
      <c r="A89" s="10">
        <v>45969</v>
      </c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</row>
    <row r="90" spans="1:37" ht="15.75" x14ac:dyDescent="0.25">
      <c r="A90" s="10">
        <v>45970</v>
      </c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</row>
    <row r="91" spans="1:37" ht="15.75" x14ac:dyDescent="0.25">
      <c r="A91" s="10">
        <v>45971</v>
      </c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</row>
    <row r="92" spans="1:37" ht="15.75" x14ac:dyDescent="0.25">
      <c r="A92" s="10">
        <v>45972</v>
      </c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</row>
    <row r="93" spans="1:37" ht="15.75" x14ac:dyDescent="0.25">
      <c r="A93" s="10">
        <v>45973</v>
      </c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</row>
    <row r="94" spans="1:37" ht="15.75" x14ac:dyDescent="0.25">
      <c r="A94" s="10">
        <v>45974</v>
      </c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</row>
    <row r="95" spans="1:37" ht="15.75" x14ac:dyDescent="0.25">
      <c r="A95" s="10">
        <v>45975</v>
      </c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</row>
    <row r="96" spans="1:37" ht="15.75" x14ac:dyDescent="0.25">
      <c r="A96" s="10">
        <v>45976</v>
      </c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</row>
    <row r="97" spans="1:37" ht="15.75" x14ac:dyDescent="0.25">
      <c r="A97" s="10">
        <v>45977</v>
      </c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</row>
    <row r="98" spans="1:37" ht="15.75" x14ac:dyDescent="0.25">
      <c r="A98" s="10">
        <v>45978</v>
      </c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</row>
    <row r="99" spans="1:37" ht="15.75" x14ac:dyDescent="0.25">
      <c r="A99" s="10">
        <v>45979</v>
      </c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</row>
    <row r="100" spans="1:37" ht="15.75" x14ac:dyDescent="0.25">
      <c r="A100" s="10">
        <v>45980</v>
      </c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</row>
    <row r="101" spans="1:37" ht="15.75" x14ac:dyDescent="0.25">
      <c r="A101" s="10">
        <v>45981</v>
      </c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</row>
    <row r="102" spans="1:37" ht="15.75" x14ac:dyDescent="0.25">
      <c r="A102" s="10">
        <v>45982</v>
      </c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</row>
    <row r="103" spans="1:37" ht="15.75" x14ac:dyDescent="0.25">
      <c r="A103" s="10">
        <v>45983</v>
      </c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</row>
    <row r="104" spans="1:37" ht="15.75" x14ac:dyDescent="0.25">
      <c r="A104" s="10">
        <v>45984</v>
      </c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</row>
    <row r="105" spans="1:37" ht="15.75" x14ac:dyDescent="0.25">
      <c r="A105" s="10">
        <v>45985</v>
      </c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</row>
    <row r="106" spans="1:37" ht="15.75" x14ac:dyDescent="0.25">
      <c r="A106" s="10">
        <v>45986</v>
      </c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</row>
    <row r="107" spans="1:37" ht="15.75" x14ac:dyDescent="0.25">
      <c r="A107" s="10">
        <v>45987</v>
      </c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</row>
    <row r="108" spans="1:37" ht="15.75" x14ac:dyDescent="0.25">
      <c r="A108" s="10">
        <v>45988</v>
      </c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</row>
    <row r="109" spans="1:37" ht="15.75" x14ac:dyDescent="0.25">
      <c r="A109" s="10">
        <v>45989</v>
      </c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</row>
    <row r="110" spans="1:37" ht="15.75" x14ac:dyDescent="0.25">
      <c r="A110" s="10">
        <v>45990</v>
      </c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</row>
    <row r="111" spans="1:37" ht="15.75" x14ac:dyDescent="0.25">
      <c r="A111" s="10">
        <v>45991</v>
      </c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</row>
    <row r="112" spans="1:37" ht="15.75" x14ac:dyDescent="0.25">
      <c r="A112" s="10">
        <v>45992</v>
      </c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</row>
    <row r="113" spans="1:37" ht="15.75" x14ac:dyDescent="0.25">
      <c r="A113" s="10">
        <v>45993</v>
      </c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</row>
    <row r="114" spans="1:37" ht="15.75" x14ac:dyDescent="0.25">
      <c r="A114" s="10">
        <v>45994</v>
      </c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</row>
    <row r="115" spans="1:37" ht="15.75" x14ac:dyDescent="0.25">
      <c r="A115" s="10">
        <v>45995</v>
      </c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</row>
    <row r="116" spans="1:37" ht="15.75" x14ac:dyDescent="0.25">
      <c r="A116" s="10">
        <v>45996</v>
      </c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</row>
    <row r="117" spans="1:37" ht="15.75" x14ac:dyDescent="0.25">
      <c r="A117" s="10">
        <v>45997</v>
      </c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</row>
    <row r="118" spans="1:37" ht="15.75" x14ac:dyDescent="0.25">
      <c r="A118" s="10">
        <v>45998</v>
      </c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</row>
    <row r="119" spans="1:37" ht="15.75" x14ac:dyDescent="0.25">
      <c r="A119" s="10">
        <v>45999</v>
      </c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</row>
    <row r="120" spans="1:37" ht="15.75" x14ac:dyDescent="0.25">
      <c r="A120" s="10">
        <v>46000</v>
      </c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</row>
    <row r="121" spans="1:37" ht="15.75" x14ac:dyDescent="0.25">
      <c r="A121" s="10">
        <v>46001</v>
      </c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</row>
    <row r="122" spans="1:37" ht="15.75" x14ac:dyDescent="0.25">
      <c r="A122" s="10">
        <v>46002</v>
      </c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</row>
    <row r="123" spans="1:37" ht="15.75" x14ac:dyDescent="0.25">
      <c r="A123" s="10">
        <v>46003</v>
      </c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</row>
    <row r="124" spans="1:37" ht="15.75" x14ac:dyDescent="0.25">
      <c r="A124" s="10">
        <v>46004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</row>
    <row r="125" spans="1:37" ht="15.75" x14ac:dyDescent="0.25">
      <c r="A125" s="10">
        <v>46005</v>
      </c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</row>
    <row r="126" spans="1:37" ht="15.75" x14ac:dyDescent="0.25">
      <c r="A126" s="10">
        <v>46006</v>
      </c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</row>
    <row r="127" spans="1:37" ht="15.75" x14ac:dyDescent="0.25">
      <c r="A127" s="10">
        <v>46007</v>
      </c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</row>
    <row r="128" spans="1:37" ht="15.75" x14ac:dyDescent="0.25">
      <c r="A128" s="10">
        <v>46008</v>
      </c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</row>
    <row r="129" spans="1:37" ht="15.75" x14ac:dyDescent="0.25">
      <c r="A129" s="10">
        <v>46009</v>
      </c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</row>
    <row r="130" spans="1:37" ht="15.75" x14ac:dyDescent="0.25">
      <c r="A130" s="10">
        <v>46010</v>
      </c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</row>
    <row r="131" spans="1:37" ht="15.75" x14ac:dyDescent="0.25">
      <c r="A131" s="10">
        <v>46011</v>
      </c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</row>
    <row r="132" spans="1:37" ht="15.75" x14ac:dyDescent="0.25">
      <c r="A132" s="10">
        <v>46012</v>
      </c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</row>
    <row r="133" spans="1:37" ht="15.75" x14ac:dyDescent="0.25">
      <c r="A133" s="10">
        <v>46013</v>
      </c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</row>
    <row r="134" spans="1:37" ht="15.75" x14ac:dyDescent="0.25">
      <c r="A134" s="10">
        <v>46014</v>
      </c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</row>
    <row r="135" spans="1:37" ht="15.75" x14ac:dyDescent="0.25">
      <c r="A135" s="10">
        <v>46015</v>
      </c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</row>
    <row r="136" spans="1:37" ht="15.75" x14ac:dyDescent="0.25">
      <c r="A136" s="10">
        <v>46016</v>
      </c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</row>
    <row r="137" spans="1:37" ht="15.75" x14ac:dyDescent="0.25">
      <c r="A137" s="10">
        <v>46017</v>
      </c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</row>
    <row r="138" spans="1:37" ht="15.75" x14ac:dyDescent="0.25">
      <c r="A138" s="10">
        <v>46018</v>
      </c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</row>
    <row r="139" spans="1:37" ht="15.75" x14ac:dyDescent="0.25">
      <c r="A139" s="10">
        <v>46019</v>
      </c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</row>
    <row r="140" spans="1:37" ht="15.75" x14ac:dyDescent="0.25">
      <c r="A140" s="10">
        <v>46020</v>
      </c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</row>
    <row r="141" spans="1:37" ht="15.75" x14ac:dyDescent="0.25">
      <c r="A141" s="10">
        <v>46021</v>
      </c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</row>
    <row r="142" spans="1:37" ht="15.75" x14ac:dyDescent="0.25">
      <c r="A142" s="10">
        <v>46022</v>
      </c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</row>
    <row r="143" spans="1:37" ht="15.75" x14ac:dyDescent="0.25">
      <c r="A143" s="10">
        <v>46023</v>
      </c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</row>
    <row r="144" spans="1:37" ht="15.75" x14ac:dyDescent="0.25">
      <c r="A144" s="10">
        <v>46024</v>
      </c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</row>
    <row r="145" spans="1:37" ht="15.75" x14ac:dyDescent="0.25">
      <c r="A145" s="10">
        <v>46025</v>
      </c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</row>
    <row r="146" spans="1:37" ht="15.75" x14ac:dyDescent="0.25">
      <c r="A146" s="10">
        <v>46026</v>
      </c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</row>
    <row r="147" spans="1:37" ht="15.75" x14ac:dyDescent="0.25">
      <c r="A147" s="10">
        <v>46027</v>
      </c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</row>
    <row r="148" spans="1:37" ht="15.75" x14ac:dyDescent="0.25">
      <c r="A148" s="10">
        <v>46028</v>
      </c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</row>
    <row r="149" spans="1:37" ht="15.75" x14ac:dyDescent="0.25">
      <c r="A149" s="10">
        <v>46029</v>
      </c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</row>
    <row r="150" spans="1:37" ht="15.75" x14ac:dyDescent="0.25">
      <c r="A150" s="10">
        <v>46030</v>
      </c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</row>
    <row r="151" spans="1:37" ht="15.75" x14ac:dyDescent="0.25">
      <c r="A151" s="10">
        <v>46031</v>
      </c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</row>
    <row r="152" spans="1:37" ht="15.75" x14ac:dyDescent="0.25">
      <c r="A152" s="10">
        <v>46032</v>
      </c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</row>
    <row r="153" spans="1:37" ht="15.75" x14ac:dyDescent="0.25">
      <c r="A153" s="10">
        <v>46033</v>
      </c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</row>
    <row r="154" spans="1:37" ht="15.75" x14ac:dyDescent="0.25">
      <c r="A154" s="10">
        <v>46034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</row>
    <row r="155" spans="1:37" ht="15.75" x14ac:dyDescent="0.25">
      <c r="A155" s="10">
        <v>46035</v>
      </c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</row>
    <row r="156" spans="1:37" ht="15.75" x14ac:dyDescent="0.25">
      <c r="A156" s="10">
        <v>46036</v>
      </c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</row>
    <row r="157" spans="1:37" ht="15.75" x14ac:dyDescent="0.25">
      <c r="A157" s="10">
        <v>46037</v>
      </c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</row>
    <row r="158" spans="1:37" ht="15.75" x14ac:dyDescent="0.25">
      <c r="A158" s="10">
        <v>46038</v>
      </c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</row>
    <row r="159" spans="1:37" ht="15.75" x14ac:dyDescent="0.25">
      <c r="A159" s="10">
        <v>46039</v>
      </c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</row>
    <row r="160" spans="1:37" ht="15.75" x14ac:dyDescent="0.25">
      <c r="A160" s="10">
        <v>46040</v>
      </c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</row>
    <row r="161" spans="1:37" ht="15.75" x14ac:dyDescent="0.25">
      <c r="A161" s="10">
        <v>46041</v>
      </c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</row>
    <row r="162" spans="1:37" ht="15.75" x14ac:dyDescent="0.25">
      <c r="A162" s="10">
        <v>46042</v>
      </c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</row>
    <row r="163" spans="1:37" ht="15.75" x14ac:dyDescent="0.25">
      <c r="A163" s="10">
        <v>46043</v>
      </c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</row>
    <row r="164" spans="1:37" ht="15.75" x14ac:dyDescent="0.25">
      <c r="A164" s="10">
        <v>46044</v>
      </c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</row>
    <row r="165" spans="1:37" ht="15.75" x14ac:dyDescent="0.25">
      <c r="A165" s="10">
        <v>46045</v>
      </c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</row>
    <row r="166" spans="1:37" ht="15.75" x14ac:dyDescent="0.25">
      <c r="A166" s="10">
        <v>46046</v>
      </c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</row>
    <row r="167" spans="1:37" ht="15.75" x14ac:dyDescent="0.25">
      <c r="A167" s="10">
        <v>46047</v>
      </c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</row>
    <row r="168" spans="1:37" ht="15.75" x14ac:dyDescent="0.25">
      <c r="A168" s="10">
        <v>46048</v>
      </c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</row>
    <row r="169" spans="1:37" ht="15.75" x14ac:dyDescent="0.25">
      <c r="A169" s="10">
        <v>46049</v>
      </c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</row>
    <row r="170" spans="1:37" ht="15.75" x14ac:dyDescent="0.25">
      <c r="A170" s="10">
        <v>46050</v>
      </c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</row>
    <row r="171" spans="1:37" ht="15.75" x14ac:dyDescent="0.25">
      <c r="A171" s="10">
        <v>46051</v>
      </c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</row>
    <row r="172" spans="1:37" ht="15.75" x14ac:dyDescent="0.25">
      <c r="A172" s="10">
        <v>46052</v>
      </c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</row>
    <row r="173" spans="1:37" ht="15.75" x14ac:dyDescent="0.25">
      <c r="A173" s="10">
        <v>46053</v>
      </c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</row>
    <row r="174" spans="1:37" ht="15.75" x14ac:dyDescent="0.25">
      <c r="A174" s="10">
        <v>46054</v>
      </c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</row>
    <row r="175" spans="1:37" ht="15.75" x14ac:dyDescent="0.25">
      <c r="A175" s="10">
        <v>46055</v>
      </c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</row>
    <row r="176" spans="1:37" ht="15.75" x14ac:dyDescent="0.25">
      <c r="A176" s="10">
        <v>46056</v>
      </c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</row>
    <row r="177" spans="1:37" ht="15.75" x14ac:dyDescent="0.25">
      <c r="A177" s="10">
        <v>46057</v>
      </c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</row>
    <row r="178" spans="1:37" ht="15.75" x14ac:dyDescent="0.25">
      <c r="A178" s="10">
        <v>46058</v>
      </c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</row>
    <row r="179" spans="1:37" ht="15.75" x14ac:dyDescent="0.25">
      <c r="A179" s="10">
        <v>46059</v>
      </c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</row>
    <row r="180" spans="1:37" ht="15.75" x14ac:dyDescent="0.25">
      <c r="A180" s="10">
        <v>46060</v>
      </c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</row>
    <row r="181" spans="1:37" ht="15.75" x14ac:dyDescent="0.25">
      <c r="A181" s="10">
        <v>46061</v>
      </c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</row>
    <row r="182" spans="1:37" ht="15.75" x14ac:dyDescent="0.25">
      <c r="A182" s="10">
        <v>46062</v>
      </c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</row>
    <row r="183" spans="1:37" ht="15.75" x14ac:dyDescent="0.25">
      <c r="A183" s="10">
        <v>46063</v>
      </c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</row>
    <row r="184" spans="1:37" ht="15.75" x14ac:dyDescent="0.25">
      <c r="A184" s="10">
        <v>46064</v>
      </c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</row>
    <row r="185" spans="1:37" ht="15.75" x14ac:dyDescent="0.25">
      <c r="A185" s="10">
        <v>46065</v>
      </c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</row>
    <row r="186" spans="1:37" ht="15.75" x14ac:dyDescent="0.25">
      <c r="A186" s="10">
        <v>46066</v>
      </c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</row>
    <row r="187" spans="1:37" ht="15.75" x14ac:dyDescent="0.25">
      <c r="A187" s="10">
        <v>46067</v>
      </c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</row>
    <row r="188" spans="1:37" ht="15.75" x14ac:dyDescent="0.25">
      <c r="A188" s="10">
        <v>46068</v>
      </c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</row>
    <row r="189" spans="1:37" ht="15.75" x14ac:dyDescent="0.25">
      <c r="A189" s="10">
        <v>46069</v>
      </c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</row>
    <row r="190" spans="1:37" ht="15.75" x14ac:dyDescent="0.25">
      <c r="A190" s="10">
        <v>46070</v>
      </c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</row>
    <row r="191" spans="1:37" ht="15.75" x14ac:dyDescent="0.25">
      <c r="A191" s="10">
        <v>46071</v>
      </c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</row>
    <row r="192" spans="1:37" ht="15.75" x14ac:dyDescent="0.25">
      <c r="A192" s="10">
        <v>46072</v>
      </c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</row>
    <row r="193" spans="1:37" ht="15.75" x14ac:dyDescent="0.25">
      <c r="A193" s="10">
        <v>46073</v>
      </c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</row>
    <row r="194" spans="1:37" ht="15.75" x14ac:dyDescent="0.25">
      <c r="A194" s="10">
        <v>46074</v>
      </c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</row>
    <row r="195" spans="1:37" ht="15.75" x14ac:dyDescent="0.25">
      <c r="A195" s="10">
        <v>46075</v>
      </c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</row>
    <row r="196" spans="1:37" ht="15.75" x14ac:dyDescent="0.25">
      <c r="A196" s="10">
        <v>46076</v>
      </c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</row>
    <row r="197" spans="1:37" ht="15.75" x14ac:dyDescent="0.25">
      <c r="A197" s="10">
        <v>46077</v>
      </c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</row>
    <row r="198" spans="1:37" ht="15.75" x14ac:dyDescent="0.25">
      <c r="A198" s="10">
        <v>46078</v>
      </c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</row>
    <row r="199" spans="1:37" ht="15.75" x14ac:dyDescent="0.25">
      <c r="A199" s="10">
        <v>46079</v>
      </c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</row>
    <row r="200" spans="1:37" ht="15.75" x14ac:dyDescent="0.25">
      <c r="A200" s="10">
        <v>46080</v>
      </c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</row>
    <row r="201" spans="1:37" ht="15.75" x14ac:dyDescent="0.25">
      <c r="A201" s="10">
        <v>46081</v>
      </c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</row>
    <row r="202" spans="1:37" ht="15.75" x14ac:dyDescent="0.25">
      <c r="A202" s="10">
        <v>46082</v>
      </c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</row>
    <row r="203" spans="1:37" ht="15.75" x14ac:dyDescent="0.25">
      <c r="A203" s="10">
        <v>46083</v>
      </c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</row>
    <row r="204" spans="1:37" ht="15.75" x14ac:dyDescent="0.25">
      <c r="A204" s="10">
        <v>46084</v>
      </c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</row>
    <row r="205" spans="1:37" ht="15.75" x14ac:dyDescent="0.25">
      <c r="A205" s="10">
        <v>46085</v>
      </c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</row>
    <row r="206" spans="1:37" ht="15.75" x14ac:dyDescent="0.25">
      <c r="A206" s="10">
        <v>46086</v>
      </c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</row>
    <row r="207" spans="1:37" ht="15.75" x14ac:dyDescent="0.25">
      <c r="A207" s="10">
        <v>46087</v>
      </c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</row>
    <row r="208" spans="1:37" ht="15.75" x14ac:dyDescent="0.25">
      <c r="A208" s="10">
        <v>46088</v>
      </c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</row>
    <row r="209" spans="1:37" ht="15.75" x14ac:dyDescent="0.25">
      <c r="A209" s="10">
        <v>46089</v>
      </c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</row>
    <row r="210" spans="1:37" ht="15.75" x14ac:dyDescent="0.25">
      <c r="A210" s="10">
        <v>46090</v>
      </c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</row>
    <row r="211" spans="1:37" ht="15.75" x14ac:dyDescent="0.25">
      <c r="A211" s="10">
        <v>46091</v>
      </c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</row>
    <row r="212" spans="1:37" ht="15.75" x14ac:dyDescent="0.25">
      <c r="A212" s="10">
        <v>46092</v>
      </c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</row>
    <row r="213" spans="1:37" ht="15.75" x14ac:dyDescent="0.25">
      <c r="A213" s="10">
        <v>46093</v>
      </c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</row>
    <row r="214" spans="1:37" ht="15.75" x14ac:dyDescent="0.25">
      <c r="A214" s="10">
        <v>46094</v>
      </c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</row>
    <row r="215" spans="1:37" ht="15.75" x14ac:dyDescent="0.25">
      <c r="A215" s="10">
        <v>46095</v>
      </c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</row>
    <row r="216" spans="1:37" ht="15.75" x14ac:dyDescent="0.25">
      <c r="A216" s="10">
        <v>46096</v>
      </c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</row>
    <row r="217" spans="1:37" ht="15.75" x14ac:dyDescent="0.25">
      <c r="A217" s="10">
        <v>46097</v>
      </c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</row>
    <row r="218" spans="1:37" ht="15.75" x14ac:dyDescent="0.25">
      <c r="A218" s="10">
        <v>46098</v>
      </c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</row>
    <row r="219" spans="1:37" ht="15.75" x14ac:dyDescent="0.25">
      <c r="A219" s="10">
        <v>46099</v>
      </c>
      <c r="B219" s="37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</row>
    <row r="220" spans="1:37" ht="15.75" x14ac:dyDescent="0.25">
      <c r="A220" s="10">
        <v>46100</v>
      </c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</row>
    <row r="221" spans="1:37" ht="15.75" x14ac:dyDescent="0.25">
      <c r="A221" s="10">
        <v>46101</v>
      </c>
      <c r="B221" s="37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</row>
    <row r="222" spans="1:37" ht="15.75" x14ac:dyDescent="0.25">
      <c r="A222" s="10">
        <v>46102</v>
      </c>
      <c r="B222" s="37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</row>
    <row r="223" spans="1:37" ht="15.75" x14ac:dyDescent="0.25">
      <c r="A223" s="10">
        <v>46103</v>
      </c>
      <c r="B223" s="37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</row>
    <row r="224" spans="1:37" ht="15.75" x14ac:dyDescent="0.25">
      <c r="A224" s="10">
        <v>46104</v>
      </c>
      <c r="B224" s="37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</row>
    <row r="225" spans="1:37" ht="15.75" x14ac:dyDescent="0.25">
      <c r="A225" s="10">
        <v>46105</v>
      </c>
      <c r="B225" s="37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</row>
    <row r="226" spans="1:37" ht="15.75" x14ac:dyDescent="0.25">
      <c r="A226" s="10">
        <v>46106</v>
      </c>
      <c r="B226" s="37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</row>
    <row r="227" spans="1:37" ht="15.75" x14ac:dyDescent="0.25">
      <c r="A227" s="10">
        <v>46107</v>
      </c>
      <c r="B227" s="37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</row>
    <row r="228" spans="1:37" ht="15.75" x14ac:dyDescent="0.25">
      <c r="A228" s="10">
        <v>46108</v>
      </c>
      <c r="B228" s="37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</row>
    <row r="229" spans="1:37" ht="15.75" x14ac:dyDescent="0.25">
      <c r="A229" s="10">
        <v>46109</v>
      </c>
      <c r="B229" s="37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</row>
    <row r="230" spans="1:37" ht="15.75" x14ac:dyDescent="0.25">
      <c r="A230" s="10">
        <v>46110</v>
      </c>
      <c r="B230" s="37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</row>
    <row r="231" spans="1:37" ht="15.75" x14ac:dyDescent="0.25">
      <c r="A231" s="10">
        <v>46111</v>
      </c>
      <c r="B231" s="37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</row>
    <row r="232" spans="1:37" ht="15.75" x14ac:dyDescent="0.25">
      <c r="A232" s="10">
        <v>46112</v>
      </c>
      <c r="B232" s="37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</row>
    <row r="233" spans="1:37" ht="15.75" x14ac:dyDescent="0.25">
      <c r="A233" s="10">
        <v>46113</v>
      </c>
      <c r="B233" s="37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</row>
    <row r="234" spans="1:37" ht="15.75" x14ac:dyDescent="0.25">
      <c r="A234" s="10">
        <v>46114</v>
      </c>
      <c r="B234" s="37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</row>
    <row r="235" spans="1:37" ht="15.75" x14ac:dyDescent="0.25">
      <c r="A235" s="10">
        <v>46115</v>
      </c>
      <c r="B235" s="37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</row>
    <row r="236" spans="1:37" ht="15.75" x14ac:dyDescent="0.25">
      <c r="A236" s="10">
        <v>46116</v>
      </c>
      <c r="B236" s="37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</row>
    <row r="237" spans="1:37" ht="15.75" x14ac:dyDescent="0.25">
      <c r="A237" s="10">
        <v>46117</v>
      </c>
      <c r="B237" s="37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</row>
    <row r="238" spans="1:37" ht="15.75" x14ac:dyDescent="0.25">
      <c r="A238" s="10">
        <v>46118</v>
      </c>
      <c r="B238" s="37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</row>
    <row r="239" spans="1:37" ht="15.75" x14ac:dyDescent="0.25">
      <c r="A239" s="10">
        <v>46119</v>
      </c>
      <c r="B239" s="37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</row>
    <row r="240" spans="1:37" ht="15.75" x14ac:dyDescent="0.25">
      <c r="A240" s="10">
        <v>46120</v>
      </c>
      <c r="B240" s="37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</row>
    <row r="241" spans="1:37" ht="15.75" x14ac:dyDescent="0.25">
      <c r="A241" s="10">
        <v>46121</v>
      </c>
      <c r="B241" s="37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</row>
    <row r="242" spans="1:37" ht="15.75" x14ac:dyDescent="0.25">
      <c r="A242" s="10">
        <v>46122</v>
      </c>
      <c r="B242" s="37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</row>
    <row r="243" spans="1:37" ht="15.75" x14ac:dyDescent="0.25">
      <c r="A243" s="10">
        <v>46123</v>
      </c>
      <c r="B243" s="37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</row>
    <row r="244" spans="1:37" ht="15.75" x14ac:dyDescent="0.25">
      <c r="A244" s="10">
        <v>46124</v>
      </c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</row>
    <row r="245" spans="1:37" ht="15.75" x14ac:dyDescent="0.25">
      <c r="A245" s="10">
        <v>46125</v>
      </c>
      <c r="B245" s="37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</row>
    <row r="246" spans="1:37" ht="15.75" x14ac:dyDescent="0.25">
      <c r="A246" s="10">
        <v>46126</v>
      </c>
      <c r="B246" s="37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</row>
    <row r="247" spans="1:37" ht="15.75" x14ac:dyDescent="0.25">
      <c r="A247" s="10">
        <v>46127</v>
      </c>
      <c r="B247" s="37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</row>
    <row r="248" spans="1:37" ht="15.75" x14ac:dyDescent="0.25">
      <c r="A248" s="10">
        <v>46128</v>
      </c>
      <c r="B248" s="37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</row>
    <row r="249" spans="1:37" ht="15.75" x14ac:dyDescent="0.25">
      <c r="A249" s="10">
        <v>46129</v>
      </c>
      <c r="B249" s="37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</row>
    <row r="250" spans="1:37" ht="15.75" x14ac:dyDescent="0.25">
      <c r="A250" s="10">
        <v>46130</v>
      </c>
      <c r="B250" s="37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</row>
    <row r="251" spans="1:37" ht="15.75" x14ac:dyDescent="0.25">
      <c r="A251" s="10">
        <v>46131</v>
      </c>
      <c r="B251" s="37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</row>
    <row r="252" spans="1:37" ht="15.75" x14ac:dyDescent="0.25">
      <c r="A252" s="10">
        <v>46132</v>
      </c>
      <c r="B252" s="37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</row>
    <row r="253" spans="1:37" ht="15.75" x14ac:dyDescent="0.25">
      <c r="A253" s="10">
        <v>46133</v>
      </c>
      <c r="B253" s="37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</row>
    <row r="254" spans="1:37" ht="15.75" x14ac:dyDescent="0.25">
      <c r="A254" s="10">
        <v>46134</v>
      </c>
      <c r="B254" s="37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</row>
    <row r="255" spans="1:37" ht="15.75" x14ac:dyDescent="0.25">
      <c r="A255" s="10">
        <v>46135</v>
      </c>
      <c r="B255" s="37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</row>
    <row r="256" spans="1:37" ht="15.75" x14ac:dyDescent="0.25">
      <c r="A256" s="10">
        <v>46136</v>
      </c>
      <c r="B256" s="37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</row>
    <row r="257" spans="1:37" ht="15.75" x14ac:dyDescent="0.25">
      <c r="A257" s="10">
        <v>46137</v>
      </c>
      <c r="B257" s="37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</row>
    <row r="258" spans="1:37" ht="15.75" x14ac:dyDescent="0.25">
      <c r="A258" s="10">
        <v>46138</v>
      </c>
      <c r="B258" s="37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</row>
    <row r="259" spans="1:37" ht="15.75" x14ac:dyDescent="0.25">
      <c r="A259" s="10">
        <v>46139</v>
      </c>
      <c r="B259" s="37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</row>
    <row r="260" spans="1:37" ht="15.75" x14ac:dyDescent="0.25">
      <c r="A260" s="10">
        <v>46140</v>
      </c>
      <c r="B260" s="37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</row>
    <row r="261" spans="1:37" ht="15.75" x14ac:dyDescent="0.25">
      <c r="A261" s="10">
        <v>46141</v>
      </c>
      <c r="B261" s="37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</row>
    <row r="262" spans="1:37" ht="15.75" x14ac:dyDescent="0.25">
      <c r="A262" s="10">
        <v>46142</v>
      </c>
      <c r="B262" s="37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</row>
    <row r="263" spans="1:37" ht="15.75" x14ac:dyDescent="0.25">
      <c r="A263" s="10">
        <v>46143</v>
      </c>
      <c r="B263" s="37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</row>
    <row r="264" spans="1:37" ht="15.75" x14ac:dyDescent="0.25">
      <c r="A264" s="10">
        <v>46144</v>
      </c>
      <c r="B264" s="37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</row>
    <row r="265" spans="1:37" ht="15.75" x14ac:dyDescent="0.25">
      <c r="A265" s="10">
        <v>46145</v>
      </c>
      <c r="B265" s="37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</row>
    <row r="266" spans="1:37" ht="15.75" x14ac:dyDescent="0.25">
      <c r="A266" s="10">
        <v>46146</v>
      </c>
      <c r="B266" s="37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</row>
    <row r="267" spans="1:37" ht="15.75" x14ac:dyDescent="0.25">
      <c r="A267" s="10">
        <v>46147</v>
      </c>
      <c r="B267" s="37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</row>
    <row r="268" spans="1:37" ht="15.75" x14ac:dyDescent="0.25">
      <c r="A268" s="10">
        <v>46148</v>
      </c>
      <c r="B268" s="37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</row>
    <row r="269" spans="1:37" ht="15.75" x14ac:dyDescent="0.25">
      <c r="A269" s="10">
        <v>46149</v>
      </c>
      <c r="B269" s="37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</row>
    <row r="270" spans="1:37" ht="15.75" x14ac:dyDescent="0.25">
      <c r="A270" s="10">
        <v>46150</v>
      </c>
      <c r="B270" s="37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</row>
    <row r="271" spans="1:37" ht="15.75" x14ac:dyDescent="0.25">
      <c r="A271" s="10">
        <v>46151</v>
      </c>
      <c r="B271" s="37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</row>
    <row r="272" spans="1:37" ht="15.75" x14ac:dyDescent="0.25">
      <c r="A272" s="10">
        <v>46152</v>
      </c>
      <c r="B272" s="37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</row>
    <row r="273" spans="1:37" ht="15.75" x14ac:dyDescent="0.25">
      <c r="A273" s="10">
        <v>46153</v>
      </c>
      <c r="B273" s="37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</row>
    <row r="274" spans="1:37" ht="15.75" x14ac:dyDescent="0.25">
      <c r="A274" s="10">
        <v>46154</v>
      </c>
      <c r="B274" s="37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</row>
    <row r="275" spans="1:37" ht="15.75" x14ac:dyDescent="0.25">
      <c r="A275" s="10">
        <v>46155</v>
      </c>
      <c r="B275" s="37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</row>
    <row r="276" spans="1:37" ht="15.75" x14ac:dyDescent="0.25">
      <c r="A276" s="10">
        <v>46156</v>
      </c>
      <c r="B276" s="37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</row>
    <row r="277" spans="1:37" ht="15.75" x14ac:dyDescent="0.25">
      <c r="A277" s="10">
        <v>46157</v>
      </c>
      <c r="B277" s="37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</row>
    <row r="278" spans="1:37" ht="15.75" x14ac:dyDescent="0.25">
      <c r="A278" s="10">
        <v>46158</v>
      </c>
      <c r="B278" s="37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</row>
    <row r="279" spans="1:37" ht="15.75" x14ac:dyDescent="0.25">
      <c r="A279" s="10">
        <v>46159</v>
      </c>
      <c r="B279" s="37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</row>
    <row r="280" spans="1:37" ht="15.75" x14ac:dyDescent="0.25">
      <c r="A280" s="10">
        <v>46160</v>
      </c>
      <c r="B280" s="37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</row>
    <row r="281" spans="1:37" ht="15.75" x14ac:dyDescent="0.25">
      <c r="A281" s="10">
        <v>46161</v>
      </c>
      <c r="B281" s="37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</row>
    <row r="282" spans="1:37" ht="15.75" x14ac:dyDescent="0.25">
      <c r="A282" s="10">
        <v>46162</v>
      </c>
      <c r="B282" s="37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</row>
    <row r="283" spans="1:37" ht="15.75" x14ac:dyDescent="0.25">
      <c r="A283" s="10">
        <v>46163</v>
      </c>
      <c r="B283" s="37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</row>
    <row r="284" spans="1:37" ht="15.75" x14ac:dyDescent="0.25">
      <c r="A284" s="10">
        <v>46164</v>
      </c>
      <c r="B284" s="37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</row>
    <row r="285" spans="1:37" ht="15.75" x14ac:dyDescent="0.25">
      <c r="A285" s="10">
        <v>46165</v>
      </c>
      <c r="B285" s="37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</row>
    <row r="286" spans="1:37" ht="15.75" x14ac:dyDescent="0.25">
      <c r="A286" s="10">
        <v>46166</v>
      </c>
      <c r="B286" s="37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</row>
    <row r="287" spans="1:37" ht="15.75" x14ac:dyDescent="0.25">
      <c r="A287" s="10">
        <v>46167</v>
      </c>
      <c r="B287" s="37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</row>
    <row r="288" spans="1:37" ht="15.75" x14ac:dyDescent="0.25">
      <c r="A288" s="10">
        <v>46168</v>
      </c>
      <c r="B288" s="37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</row>
    <row r="289" spans="1:37" ht="15.75" x14ac:dyDescent="0.25">
      <c r="A289" s="10">
        <v>46169</v>
      </c>
      <c r="B289" s="37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</row>
    <row r="290" spans="1:37" ht="15.75" x14ac:dyDescent="0.25">
      <c r="A290" s="10">
        <v>46170</v>
      </c>
      <c r="B290" s="37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</row>
    <row r="291" spans="1:37" ht="15.75" x14ac:dyDescent="0.25">
      <c r="A291" s="10">
        <v>46171</v>
      </c>
      <c r="B291" s="37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</row>
    <row r="292" spans="1:37" ht="15.75" x14ac:dyDescent="0.25">
      <c r="A292" s="10">
        <v>46172</v>
      </c>
      <c r="B292" s="37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</row>
    <row r="293" spans="1:37" ht="15.75" x14ac:dyDescent="0.25">
      <c r="A293" s="10">
        <v>46173</v>
      </c>
      <c r="B293" s="37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</row>
    <row r="294" spans="1:37" ht="15.75" x14ac:dyDescent="0.25">
      <c r="A294" s="10">
        <v>46174</v>
      </c>
      <c r="B294" s="37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</row>
    <row r="295" spans="1:37" ht="15.75" x14ac:dyDescent="0.25">
      <c r="A295" s="10">
        <v>46175</v>
      </c>
      <c r="B295" s="37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</row>
    <row r="296" spans="1:37" ht="15.75" x14ac:dyDescent="0.25">
      <c r="A296" s="10">
        <v>46176</v>
      </c>
      <c r="B296" s="37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</row>
    <row r="297" spans="1:37" ht="15.75" x14ac:dyDescent="0.25">
      <c r="A297" s="10">
        <v>46177</v>
      </c>
      <c r="B297" s="37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</row>
    <row r="298" spans="1:37" ht="15.75" x14ac:dyDescent="0.25">
      <c r="A298" s="10">
        <v>46178</v>
      </c>
      <c r="B298" s="37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</row>
    <row r="299" spans="1:37" ht="15.75" x14ac:dyDescent="0.25">
      <c r="A299" s="10">
        <v>46179</v>
      </c>
      <c r="B299" s="37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</row>
    <row r="300" spans="1:37" ht="15.75" x14ac:dyDescent="0.25">
      <c r="A300" s="10">
        <v>46180</v>
      </c>
      <c r="B300" s="37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</row>
    <row r="301" spans="1:37" ht="15.75" x14ac:dyDescent="0.25">
      <c r="A301" s="10">
        <v>46181</v>
      </c>
      <c r="B301" s="37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</row>
    <row r="302" spans="1:37" ht="15.75" x14ac:dyDescent="0.25">
      <c r="A302" s="10">
        <v>46182</v>
      </c>
      <c r="B302" s="37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</row>
    <row r="303" spans="1:37" ht="15.75" x14ac:dyDescent="0.25">
      <c r="A303" s="10">
        <v>46183</v>
      </c>
      <c r="B303" s="37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</row>
    <row r="304" spans="1:37" ht="15.75" x14ac:dyDescent="0.25">
      <c r="A304" s="10">
        <v>46184</v>
      </c>
      <c r="B304" s="37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</row>
    <row r="305" spans="1:37" ht="15.75" x14ac:dyDescent="0.25">
      <c r="A305" s="10">
        <v>46185</v>
      </c>
      <c r="B305" s="37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</row>
    <row r="306" spans="1:37" ht="15.75" x14ac:dyDescent="0.25">
      <c r="A306" s="10">
        <v>46186</v>
      </c>
      <c r="B306" s="37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</row>
    <row r="307" spans="1:37" ht="15.75" x14ac:dyDescent="0.25">
      <c r="A307" s="10">
        <v>46187</v>
      </c>
      <c r="B307" s="37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</row>
    <row r="308" spans="1:37" ht="15.75" x14ac:dyDescent="0.25">
      <c r="A308" s="10">
        <v>46188</v>
      </c>
      <c r="B308" s="37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</row>
    <row r="309" spans="1:37" ht="15.75" x14ac:dyDescent="0.25">
      <c r="A309" s="10">
        <v>46189</v>
      </c>
      <c r="B309" s="37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</row>
    <row r="310" spans="1:37" ht="15.75" x14ac:dyDescent="0.25">
      <c r="A310" s="10">
        <v>46190</v>
      </c>
      <c r="B310" s="37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</row>
    <row r="311" spans="1:37" ht="15.75" x14ac:dyDescent="0.25">
      <c r="A311" s="10">
        <v>46191</v>
      </c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</row>
    <row r="312" spans="1:37" ht="15.75" x14ac:dyDescent="0.25">
      <c r="A312" s="10">
        <v>46192</v>
      </c>
      <c r="B312" s="37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</row>
    <row r="313" spans="1:37" ht="15.75" x14ac:dyDescent="0.25">
      <c r="A313" s="10">
        <v>46193</v>
      </c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</row>
    <row r="314" spans="1:37" ht="15.75" x14ac:dyDescent="0.25">
      <c r="A314" s="10">
        <v>46194</v>
      </c>
      <c r="B314" s="37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</row>
    <row r="315" spans="1:37" ht="15.75" x14ac:dyDescent="0.25">
      <c r="A315" s="10">
        <v>46195</v>
      </c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</row>
    <row r="316" spans="1:37" ht="15.75" x14ac:dyDescent="0.25">
      <c r="A316" s="10">
        <v>46196</v>
      </c>
      <c r="B316" s="37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</row>
    <row r="317" spans="1:37" ht="15.75" x14ac:dyDescent="0.25">
      <c r="A317" s="10">
        <v>46197</v>
      </c>
      <c r="B317" s="37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</row>
    <row r="318" spans="1:37" ht="15.75" x14ac:dyDescent="0.25">
      <c r="A318" s="10">
        <v>46198</v>
      </c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</row>
    <row r="319" spans="1:37" ht="15.75" x14ac:dyDescent="0.25">
      <c r="A319" s="10">
        <v>46199</v>
      </c>
      <c r="B319" s="37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</row>
    <row r="320" spans="1:37" ht="15.75" x14ac:dyDescent="0.25">
      <c r="A320" s="10">
        <v>46200</v>
      </c>
      <c r="B320" s="37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</row>
    <row r="321" spans="1:37" ht="15.75" x14ac:dyDescent="0.25">
      <c r="A321" s="10">
        <v>46201</v>
      </c>
      <c r="B321" s="37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</row>
    <row r="322" spans="1:37" ht="15.75" x14ac:dyDescent="0.25">
      <c r="A322" s="10">
        <v>46202</v>
      </c>
      <c r="B322" s="37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</row>
    <row r="323" spans="1:37" ht="15.75" x14ac:dyDescent="0.25">
      <c r="A323" s="10">
        <v>46203</v>
      </c>
      <c r="B323" s="37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</row>
    <row r="324" spans="1:37" x14ac:dyDescent="0.2">
      <c r="A324" s="8" t="s">
        <v>11</v>
      </c>
      <c r="B324" s="9">
        <f>SUM(B21:B323)</f>
        <v>0</v>
      </c>
      <c r="C324" s="9">
        <f t="shared" ref="C324:AK324" si="0">SUM(C21:C323)</f>
        <v>0</v>
      </c>
      <c r="D324" s="9">
        <f t="shared" si="0"/>
        <v>0</v>
      </c>
      <c r="E324" s="9">
        <f t="shared" si="0"/>
        <v>0</v>
      </c>
      <c r="F324" s="9">
        <f t="shared" si="0"/>
        <v>0</v>
      </c>
      <c r="G324" s="9">
        <f t="shared" si="0"/>
        <v>0</v>
      </c>
      <c r="H324" s="9">
        <f t="shared" si="0"/>
        <v>0</v>
      </c>
      <c r="I324" s="9">
        <f t="shared" si="0"/>
        <v>0</v>
      </c>
      <c r="J324" s="9">
        <f t="shared" si="0"/>
        <v>0</v>
      </c>
      <c r="K324" s="9">
        <f t="shared" si="0"/>
        <v>0</v>
      </c>
      <c r="L324" s="9">
        <f t="shared" si="0"/>
        <v>0</v>
      </c>
      <c r="M324" s="9">
        <f t="shared" si="0"/>
        <v>0</v>
      </c>
      <c r="N324" s="9">
        <f t="shared" si="0"/>
        <v>0</v>
      </c>
      <c r="O324" s="9">
        <f t="shared" si="0"/>
        <v>0</v>
      </c>
      <c r="P324" s="9">
        <f t="shared" si="0"/>
        <v>0</v>
      </c>
      <c r="Q324" s="9">
        <f t="shared" si="0"/>
        <v>0</v>
      </c>
      <c r="R324" s="9">
        <f t="shared" si="0"/>
        <v>0</v>
      </c>
      <c r="S324" s="9">
        <f t="shared" si="0"/>
        <v>0</v>
      </c>
      <c r="T324" s="9">
        <f t="shared" si="0"/>
        <v>0</v>
      </c>
      <c r="U324" s="9">
        <f t="shared" si="0"/>
        <v>0</v>
      </c>
      <c r="V324" s="9">
        <f t="shared" si="0"/>
        <v>0</v>
      </c>
      <c r="W324" s="9">
        <f t="shared" si="0"/>
        <v>0</v>
      </c>
      <c r="X324" s="9">
        <f t="shared" si="0"/>
        <v>0</v>
      </c>
      <c r="Y324" s="9">
        <f t="shared" si="0"/>
        <v>0</v>
      </c>
      <c r="Z324" s="9">
        <f t="shared" si="0"/>
        <v>0</v>
      </c>
      <c r="AA324" s="9">
        <f t="shared" si="0"/>
        <v>0</v>
      </c>
      <c r="AB324" s="9">
        <f t="shared" si="0"/>
        <v>0</v>
      </c>
      <c r="AC324" s="9">
        <f t="shared" si="0"/>
        <v>0</v>
      </c>
      <c r="AD324" s="9">
        <f t="shared" si="0"/>
        <v>0</v>
      </c>
      <c r="AE324" s="9">
        <f t="shared" si="0"/>
        <v>0</v>
      </c>
      <c r="AF324" s="9">
        <f t="shared" si="0"/>
        <v>0</v>
      </c>
      <c r="AG324" s="9">
        <f t="shared" si="0"/>
        <v>0</v>
      </c>
      <c r="AH324" s="9">
        <f t="shared" si="0"/>
        <v>0</v>
      </c>
      <c r="AI324" s="9">
        <f t="shared" si="0"/>
        <v>0</v>
      </c>
      <c r="AJ324" s="9">
        <f t="shared" si="0"/>
        <v>0</v>
      </c>
      <c r="AK324" s="9">
        <f t="shared" si="0"/>
        <v>0</v>
      </c>
    </row>
    <row r="325" spans="1:37" x14ac:dyDescent="0.2">
      <c r="A325" s="3"/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</sheetData>
  <sheetProtection algorithmName="SHA-512" hashValue="muXU+QTgBaGg+m4FbJqhO86RbZb9eHCBFou+RDuqcMH2o3e4J3EdDITCCYgXFPaKicd2sStNP02bdcBVcI0f+A==" saltValue="05eUTSb1+l1xtBkLxklwqA==" spinCount="100000" sheet="1" objects="1" scenarios="1"/>
  <mergeCells count="8">
    <mergeCell ref="A18:A20"/>
    <mergeCell ref="B18:B20"/>
    <mergeCell ref="B16:T16"/>
    <mergeCell ref="A11:T11"/>
    <mergeCell ref="B12:T12"/>
    <mergeCell ref="B13:T13"/>
    <mergeCell ref="B14:T14"/>
    <mergeCell ref="B15:T15"/>
  </mergeCells>
  <conditionalFormatting sqref="A21:A323">
    <cfRule type="expression" dxfId="6" priority="2">
      <formula>COUNTIF($AU$8:$AU$20,A21)&gt;0</formula>
    </cfRule>
    <cfRule type="expression" dxfId="5" priority="3">
      <formula>WEEKDAY(A21, 2)&gt;5</formula>
    </cfRule>
  </conditionalFormatting>
  <conditionalFormatting sqref="C18:AK19">
    <cfRule type="cellIs" dxfId="4" priority="1" operator="equal">
      <formula>""</formula>
    </cfRule>
  </conditionalFormatting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D5A36-E74E-4279-9C97-545E8C1558F8}">
  <sheetPr>
    <pageSetUpPr fitToPage="1"/>
  </sheetPr>
  <dimension ref="A8:AU489"/>
  <sheetViews>
    <sheetView view="pageBreakPreview" topLeftCell="A17" zoomScaleNormal="100" zoomScaleSheetLayoutView="100" workbookViewId="0">
      <selection activeCell="D24" sqref="D24"/>
    </sheetView>
  </sheetViews>
  <sheetFormatPr defaultColWidth="10.875" defaultRowHeight="12.75" x14ac:dyDescent="0.2"/>
  <cols>
    <col min="1" max="1" width="26.125" style="1" bestFit="1" customWidth="1"/>
    <col min="2" max="2" width="5.375" style="31" customWidth="1"/>
    <col min="3" max="37" width="4.75" style="1" customWidth="1"/>
    <col min="38" max="46" width="10.875" style="1"/>
    <col min="47" max="47" width="10.875" style="29"/>
    <col min="48" max="16384" width="10.875" style="1"/>
  </cols>
  <sheetData>
    <row r="8" spans="1:47" x14ac:dyDescent="0.2">
      <c r="AU8" s="30"/>
    </row>
    <row r="9" spans="1:47" x14ac:dyDescent="0.2">
      <c r="AU9" s="30"/>
    </row>
    <row r="10" spans="1:47" x14ac:dyDescent="0.2">
      <c r="AU10" s="30"/>
    </row>
    <row r="11" spans="1:47" ht="18.75" x14ac:dyDescent="0.3">
      <c r="A11" s="69" t="s">
        <v>113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AU11" s="30"/>
    </row>
    <row r="12" spans="1:47" ht="31.5" customHeight="1" x14ac:dyDescent="0.25">
      <c r="A12" s="5" t="s">
        <v>2</v>
      </c>
      <c r="B12" s="70">
        <f>Dati!$B$7</f>
        <v>0</v>
      </c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AU12" s="30"/>
    </row>
    <row r="13" spans="1:47" ht="31.5" customHeight="1" x14ac:dyDescent="0.25">
      <c r="A13" s="6" t="s">
        <v>3</v>
      </c>
      <c r="B13" s="70">
        <f>Dati!$B$13</f>
        <v>0</v>
      </c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  <c r="AU13" s="30"/>
    </row>
    <row r="14" spans="1:47" ht="31.5" customHeight="1" x14ac:dyDescent="0.25">
      <c r="A14" s="7" t="s">
        <v>4</v>
      </c>
      <c r="B14" s="70">
        <f>Dati!$B$16</f>
        <v>0</v>
      </c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AU14" s="30"/>
    </row>
    <row r="15" spans="1:47" ht="31.5" customHeight="1" x14ac:dyDescent="0.25">
      <c r="A15" s="7" t="s">
        <v>5</v>
      </c>
      <c r="B15" s="70">
        <f>Dati!$B$15</f>
        <v>0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AU15" s="30"/>
    </row>
    <row r="16" spans="1:47" ht="31.5" customHeight="1" x14ac:dyDescent="0.25">
      <c r="A16" s="5" t="s">
        <v>6</v>
      </c>
      <c r="B16" s="70">
        <f>Dati!$B$17</f>
        <v>0</v>
      </c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AU16" s="30"/>
    </row>
    <row r="17" spans="1:47" x14ac:dyDescent="0.2">
      <c r="AU17" s="30"/>
    </row>
    <row r="18" spans="1:47" ht="108.75" customHeight="1" x14ac:dyDescent="0.2">
      <c r="A18" s="76" t="s">
        <v>0</v>
      </c>
      <c r="B18" s="77" t="s">
        <v>100</v>
      </c>
      <c r="C18" s="54">
        <f>'Ore Allievi 1'!C19</f>
        <v>0</v>
      </c>
      <c r="D18" s="54">
        <f>'Ore Allievi 1'!D19</f>
        <v>0</v>
      </c>
      <c r="E18" s="54">
        <f>'Ore Allievi 1'!E19</f>
        <v>0</v>
      </c>
      <c r="F18" s="54">
        <f>'Ore Allievi 1'!F19</f>
        <v>0</v>
      </c>
      <c r="G18" s="54">
        <f>'Ore Allievi 1'!G19</f>
        <v>0</v>
      </c>
      <c r="H18" s="54">
        <f>'Ore Allievi 1'!H19</f>
        <v>0</v>
      </c>
      <c r="I18" s="54">
        <f>'Ore Allievi 1'!I19</f>
        <v>0</v>
      </c>
      <c r="J18" s="54">
        <f>'Ore Allievi 1'!J19</f>
        <v>0</v>
      </c>
      <c r="K18" s="54">
        <f>'Ore Allievi 1'!K19</f>
        <v>0</v>
      </c>
      <c r="L18" s="54">
        <f>'Ore Allievi 1'!L19</f>
        <v>0</v>
      </c>
      <c r="M18" s="54">
        <f>'Ore Allievi 1'!M19</f>
        <v>0</v>
      </c>
      <c r="N18" s="54">
        <f>'Ore Allievi 1'!N19</f>
        <v>0</v>
      </c>
      <c r="O18" s="54">
        <f>'Ore Allievi 1'!O19</f>
        <v>0</v>
      </c>
      <c r="P18" s="54">
        <f>'Ore Allievi 1'!P19</f>
        <v>0</v>
      </c>
      <c r="Q18" s="54">
        <f>'Ore Allievi 1'!Q19</f>
        <v>0</v>
      </c>
      <c r="R18" s="54">
        <f>'Ore Allievi 1'!R19</f>
        <v>0</v>
      </c>
      <c r="S18" s="54">
        <f>'Ore Allievi 1'!S19</f>
        <v>0</v>
      </c>
      <c r="T18" s="54">
        <f>'Ore Allievi 1'!T19</f>
        <v>0</v>
      </c>
      <c r="U18" s="54">
        <f>'Ore Allievi 1'!U19</f>
        <v>0</v>
      </c>
      <c r="V18" s="54">
        <f>'Ore Allievi 1'!V19</f>
        <v>0</v>
      </c>
      <c r="W18" s="54">
        <f>'Ore Allievi 1'!W19</f>
        <v>0</v>
      </c>
      <c r="X18" s="54">
        <f>'Ore Allievi 1'!X19</f>
        <v>0</v>
      </c>
      <c r="Y18" s="54">
        <f>'Ore Allievi 1'!Y19</f>
        <v>0</v>
      </c>
      <c r="Z18" s="54">
        <f>'Ore Allievi 1'!Z19</f>
        <v>0</v>
      </c>
      <c r="AA18" s="54">
        <f>'Ore Allievi 1'!AA19</f>
        <v>0</v>
      </c>
      <c r="AB18" s="54">
        <f>'Ore Allievi 1'!AB19</f>
        <v>0</v>
      </c>
      <c r="AC18" s="54">
        <f>'Ore Allievi 1'!AC19</f>
        <v>0</v>
      </c>
      <c r="AD18" s="54">
        <f>'Ore Allievi 1'!AD19</f>
        <v>0</v>
      </c>
      <c r="AE18" s="54">
        <f>'Ore Allievi 1'!AE19</f>
        <v>0</v>
      </c>
      <c r="AF18" s="54">
        <f>'Ore Allievi 1'!AF19</f>
        <v>0</v>
      </c>
      <c r="AG18" s="54">
        <f>'Ore Allievi 1'!AG19</f>
        <v>0</v>
      </c>
      <c r="AH18" s="54">
        <f>'Ore Allievi 1'!AH19</f>
        <v>0</v>
      </c>
      <c r="AI18" s="54">
        <f>'Ore Allievi 1'!AI19</f>
        <v>0</v>
      </c>
      <c r="AJ18" s="54">
        <f>'Ore Allievi 1'!AJ19</f>
        <v>0</v>
      </c>
      <c r="AK18" s="54">
        <f>'Ore Allievi 1'!AK19</f>
        <v>0</v>
      </c>
      <c r="AU18" s="30"/>
    </row>
    <row r="19" spans="1:47" ht="108.75" customHeight="1" x14ac:dyDescent="0.2">
      <c r="A19" s="76"/>
      <c r="B19" s="77"/>
      <c r="C19" s="54">
        <f>'Ore Allievi 1'!C20</f>
        <v>0</v>
      </c>
      <c r="D19" s="54">
        <f>'Ore Allievi 1'!D20</f>
        <v>0</v>
      </c>
      <c r="E19" s="54">
        <f>'Ore Allievi 1'!E20</f>
        <v>0</v>
      </c>
      <c r="F19" s="54">
        <f>'Ore Allievi 1'!F20</f>
        <v>0</v>
      </c>
      <c r="G19" s="54">
        <f>'Ore Allievi 1'!G20</f>
        <v>0</v>
      </c>
      <c r="H19" s="54">
        <f>'Ore Allievi 1'!H20</f>
        <v>0</v>
      </c>
      <c r="I19" s="54">
        <f>'Ore Allievi 1'!I20</f>
        <v>0</v>
      </c>
      <c r="J19" s="54">
        <f>'Ore Allievi 1'!J20</f>
        <v>0</v>
      </c>
      <c r="K19" s="54">
        <f>'Ore Allievi 1'!K20</f>
        <v>0</v>
      </c>
      <c r="L19" s="54">
        <f>'Ore Allievi 1'!L20</f>
        <v>0</v>
      </c>
      <c r="M19" s="54">
        <f>'Ore Allievi 1'!M20</f>
        <v>0</v>
      </c>
      <c r="N19" s="54">
        <f>'Ore Allievi 1'!N20</f>
        <v>0</v>
      </c>
      <c r="O19" s="54">
        <f>'Ore Allievi 1'!O20</f>
        <v>0</v>
      </c>
      <c r="P19" s="54">
        <f>'Ore Allievi 1'!P20</f>
        <v>0</v>
      </c>
      <c r="Q19" s="54">
        <f>'Ore Allievi 1'!Q20</f>
        <v>0</v>
      </c>
      <c r="R19" s="54">
        <f>'Ore Allievi 1'!R20</f>
        <v>0</v>
      </c>
      <c r="S19" s="54">
        <f>'Ore Allievi 1'!S20</f>
        <v>0</v>
      </c>
      <c r="T19" s="54">
        <f>'Ore Allievi 1'!T20</f>
        <v>0</v>
      </c>
      <c r="U19" s="54">
        <f>'Ore Allievi 1'!U20</f>
        <v>0</v>
      </c>
      <c r="V19" s="54">
        <f>'Ore Allievi 1'!V20</f>
        <v>0</v>
      </c>
      <c r="W19" s="54">
        <f>'Ore Allievi 1'!W20</f>
        <v>0</v>
      </c>
      <c r="X19" s="54">
        <f>'Ore Allievi 1'!X20</f>
        <v>0</v>
      </c>
      <c r="Y19" s="54">
        <f>'Ore Allievi 1'!Y20</f>
        <v>0</v>
      </c>
      <c r="Z19" s="54">
        <f>'Ore Allievi 1'!Z20</f>
        <v>0</v>
      </c>
      <c r="AA19" s="54">
        <f>'Ore Allievi 1'!AA20</f>
        <v>0</v>
      </c>
      <c r="AB19" s="54">
        <f>'Ore Allievi 1'!AB20</f>
        <v>0</v>
      </c>
      <c r="AC19" s="54">
        <f>'Ore Allievi 1'!AC20</f>
        <v>0</v>
      </c>
      <c r="AD19" s="54">
        <f>'Ore Allievi 1'!AD20</f>
        <v>0</v>
      </c>
      <c r="AE19" s="54">
        <f>'Ore Allievi 1'!AE20</f>
        <v>0</v>
      </c>
      <c r="AF19" s="54">
        <f>'Ore Allievi 1'!AF20</f>
        <v>0</v>
      </c>
      <c r="AG19" s="54">
        <f>'Ore Allievi 1'!AG20</f>
        <v>0</v>
      </c>
      <c r="AH19" s="54">
        <f>'Ore Allievi 1'!AH20</f>
        <v>0</v>
      </c>
      <c r="AI19" s="54">
        <f>'Ore Allievi 1'!AI20</f>
        <v>0</v>
      </c>
      <c r="AJ19" s="54">
        <f>'Ore Allievi 1'!AJ20</f>
        <v>0</v>
      </c>
      <c r="AK19" s="54">
        <f>'Ore Allievi 1'!AK20</f>
        <v>0</v>
      </c>
      <c r="AU19" s="30"/>
    </row>
    <row r="20" spans="1:47" s="2" customFormat="1" ht="15.75" x14ac:dyDescent="0.2">
      <c r="A20" s="76"/>
      <c r="B20" s="78"/>
      <c r="C20" s="19">
        <v>1</v>
      </c>
      <c r="D20" s="19">
        <v>2</v>
      </c>
      <c r="E20" s="19">
        <v>3</v>
      </c>
      <c r="F20" s="19">
        <v>4</v>
      </c>
      <c r="G20" s="19">
        <v>5</v>
      </c>
      <c r="H20" s="19">
        <v>6</v>
      </c>
      <c r="I20" s="19">
        <v>7</v>
      </c>
      <c r="J20" s="19">
        <v>8</v>
      </c>
      <c r="K20" s="19">
        <v>9</v>
      </c>
      <c r="L20" s="19">
        <v>10</v>
      </c>
      <c r="M20" s="19">
        <v>11</v>
      </c>
      <c r="N20" s="19">
        <v>12</v>
      </c>
      <c r="O20" s="19">
        <v>13</v>
      </c>
      <c r="P20" s="19">
        <v>14</v>
      </c>
      <c r="Q20" s="19">
        <v>15</v>
      </c>
      <c r="R20" s="19">
        <v>16</v>
      </c>
      <c r="S20" s="19">
        <v>17</v>
      </c>
      <c r="T20" s="19">
        <v>18</v>
      </c>
      <c r="U20" s="19">
        <v>19</v>
      </c>
      <c r="V20" s="19">
        <v>20</v>
      </c>
      <c r="W20" s="19">
        <v>21</v>
      </c>
      <c r="X20" s="19">
        <v>22</v>
      </c>
      <c r="Y20" s="19">
        <v>23</v>
      </c>
      <c r="Z20" s="19">
        <v>24</v>
      </c>
      <c r="AA20" s="19">
        <v>25</v>
      </c>
      <c r="AB20" s="19">
        <v>26</v>
      </c>
      <c r="AC20" s="19">
        <v>27</v>
      </c>
      <c r="AD20" s="19">
        <v>28</v>
      </c>
      <c r="AE20" s="19">
        <v>29</v>
      </c>
      <c r="AF20" s="19">
        <v>30</v>
      </c>
      <c r="AG20" s="19">
        <v>31</v>
      </c>
      <c r="AH20" s="19">
        <v>32</v>
      </c>
      <c r="AI20" s="19">
        <v>33</v>
      </c>
      <c r="AJ20" s="19">
        <v>34</v>
      </c>
      <c r="AK20" s="19">
        <v>35</v>
      </c>
      <c r="AU20" s="30"/>
    </row>
    <row r="21" spans="1:47" ht="15.75" x14ac:dyDescent="0.25">
      <c r="A21" s="10">
        <v>45901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</row>
    <row r="22" spans="1:47" ht="15.75" x14ac:dyDescent="0.25">
      <c r="A22" s="10">
        <v>45902</v>
      </c>
      <c r="B22" s="38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</row>
    <row r="23" spans="1:47" ht="15.75" x14ac:dyDescent="0.25">
      <c r="A23" s="10">
        <v>45903</v>
      </c>
      <c r="B23" s="38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</row>
    <row r="24" spans="1:47" ht="15.75" x14ac:dyDescent="0.25">
      <c r="A24" s="10">
        <v>45904</v>
      </c>
      <c r="B24" s="38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</row>
    <row r="25" spans="1:47" ht="15.75" x14ac:dyDescent="0.25">
      <c r="A25" s="10">
        <v>45905</v>
      </c>
      <c r="B25" s="38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</row>
    <row r="26" spans="1:47" ht="15.75" x14ac:dyDescent="0.25">
      <c r="A26" s="10">
        <v>45906</v>
      </c>
      <c r="B26" s="38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</row>
    <row r="27" spans="1:47" ht="15.75" x14ac:dyDescent="0.25">
      <c r="A27" s="10">
        <v>45907</v>
      </c>
      <c r="B27" s="38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</row>
    <row r="28" spans="1:47" ht="15.75" x14ac:dyDescent="0.25">
      <c r="A28" s="10">
        <v>45908</v>
      </c>
      <c r="B28" s="38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</row>
    <row r="29" spans="1:47" ht="15.75" x14ac:dyDescent="0.25">
      <c r="A29" s="10">
        <v>45909</v>
      </c>
      <c r="B29" s="38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</row>
    <row r="30" spans="1:47" ht="15.75" x14ac:dyDescent="0.25">
      <c r="A30" s="10">
        <v>45910</v>
      </c>
      <c r="B30" s="38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</row>
    <row r="31" spans="1:47" ht="15.75" x14ac:dyDescent="0.25">
      <c r="A31" s="10">
        <v>45911</v>
      </c>
      <c r="B31" s="38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</row>
    <row r="32" spans="1:47" ht="15.75" x14ac:dyDescent="0.25">
      <c r="A32" s="10">
        <v>45912</v>
      </c>
      <c r="B32" s="38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</row>
    <row r="33" spans="1:37" ht="15.75" x14ac:dyDescent="0.25">
      <c r="A33" s="10">
        <v>45913</v>
      </c>
      <c r="B33" s="38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</row>
    <row r="34" spans="1:37" ht="15.75" x14ac:dyDescent="0.25">
      <c r="A34" s="10">
        <v>45914</v>
      </c>
      <c r="B34" s="38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</row>
    <row r="35" spans="1:37" ht="15.75" x14ac:dyDescent="0.25">
      <c r="A35" s="10">
        <v>45915</v>
      </c>
      <c r="B35" s="38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</row>
    <row r="36" spans="1:37" ht="15.75" x14ac:dyDescent="0.25">
      <c r="A36" s="10">
        <v>45916</v>
      </c>
      <c r="B36" s="38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</row>
    <row r="37" spans="1:37" ht="15.75" x14ac:dyDescent="0.25">
      <c r="A37" s="10">
        <v>45917</v>
      </c>
      <c r="B37" s="38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</row>
    <row r="38" spans="1:37" ht="15.75" x14ac:dyDescent="0.25">
      <c r="A38" s="10">
        <v>45918</v>
      </c>
      <c r="B38" s="38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</row>
    <row r="39" spans="1:37" ht="15.75" x14ac:dyDescent="0.25">
      <c r="A39" s="10">
        <v>45919</v>
      </c>
      <c r="B39" s="38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</row>
    <row r="40" spans="1:37" ht="15.75" x14ac:dyDescent="0.25">
      <c r="A40" s="10">
        <v>45920</v>
      </c>
      <c r="B40" s="38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</row>
    <row r="41" spans="1:37" ht="15.75" x14ac:dyDescent="0.25">
      <c r="A41" s="10">
        <v>45921</v>
      </c>
      <c r="B41" s="38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</row>
    <row r="42" spans="1:37" ht="15.75" x14ac:dyDescent="0.25">
      <c r="A42" s="10">
        <v>45922</v>
      </c>
      <c r="B42" s="38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</row>
    <row r="43" spans="1:37" ht="15.75" x14ac:dyDescent="0.25">
      <c r="A43" s="10">
        <v>45923</v>
      </c>
      <c r="B43" s="38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</row>
    <row r="44" spans="1:37" ht="15.75" x14ac:dyDescent="0.25">
      <c r="A44" s="10">
        <v>45924</v>
      </c>
      <c r="B44" s="38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</row>
    <row r="45" spans="1:37" ht="15.75" x14ac:dyDescent="0.25">
      <c r="A45" s="10">
        <v>45925</v>
      </c>
      <c r="B45" s="38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</row>
    <row r="46" spans="1:37" ht="15.75" x14ac:dyDescent="0.25">
      <c r="A46" s="10">
        <v>45926</v>
      </c>
      <c r="B46" s="38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</row>
    <row r="47" spans="1:37" ht="15.75" x14ac:dyDescent="0.25">
      <c r="A47" s="10">
        <v>45927</v>
      </c>
      <c r="B47" s="38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</row>
    <row r="48" spans="1:37" ht="15.75" x14ac:dyDescent="0.25">
      <c r="A48" s="10">
        <v>45928</v>
      </c>
      <c r="B48" s="38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</row>
    <row r="49" spans="1:37" ht="15.75" x14ac:dyDescent="0.25">
      <c r="A49" s="10">
        <v>45929</v>
      </c>
      <c r="B49" s="38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</row>
    <row r="50" spans="1:37" ht="15.75" x14ac:dyDescent="0.25">
      <c r="A50" s="10">
        <v>45930</v>
      </c>
      <c r="B50" s="38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</row>
    <row r="51" spans="1:37" ht="15.75" x14ac:dyDescent="0.25">
      <c r="A51" s="10">
        <v>45931</v>
      </c>
      <c r="B51" s="38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</row>
    <row r="52" spans="1:37" ht="15.75" x14ac:dyDescent="0.25">
      <c r="A52" s="10">
        <v>45932</v>
      </c>
      <c r="B52" s="38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</row>
    <row r="53" spans="1:37" ht="15.75" x14ac:dyDescent="0.25">
      <c r="A53" s="10">
        <v>45933</v>
      </c>
      <c r="B53" s="38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</row>
    <row r="54" spans="1:37" ht="15.75" x14ac:dyDescent="0.25">
      <c r="A54" s="10">
        <v>45934</v>
      </c>
      <c r="B54" s="38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</row>
    <row r="55" spans="1:37" ht="15.75" x14ac:dyDescent="0.25">
      <c r="A55" s="10">
        <v>45935</v>
      </c>
      <c r="B55" s="38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</row>
    <row r="56" spans="1:37" ht="15.75" x14ac:dyDescent="0.25">
      <c r="A56" s="10">
        <v>45936</v>
      </c>
      <c r="B56" s="38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</row>
    <row r="57" spans="1:37" ht="15.75" x14ac:dyDescent="0.25">
      <c r="A57" s="10">
        <v>45937</v>
      </c>
      <c r="B57" s="38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</row>
    <row r="58" spans="1:37" ht="15.75" x14ac:dyDescent="0.25">
      <c r="A58" s="10">
        <v>45938</v>
      </c>
      <c r="B58" s="38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</row>
    <row r="59" spans="1:37" ht="15.75" x14ac:dyDescent="0.25">
      <c r="A59" s="10">
        <v>45939</v>
      </c>
      <c r="B59" s="38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</row>
    <row r="60" spans="1:37" ht="15.75" x14ac:dyDescent="0.25">
      <c r="A60" s="10">
        <v>45940</v>
      </c>
      <c r="B60" s="38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</row>
    <row r="61" spans="1:37" ht="15.75" x14ac:dyDescent="0.25">
      <c r="A61" s="10">
        <v>45941</v>
      </c>
      <c r="B61" s="38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</row>
    <row r="62" spans="1:37" ht="15.75" x14ac:dyDescent="0.25">
      <c r="A62" s="10">
        <v>45942</v>
      </c>
      <c r="B62" s="38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</row>
    <row r="63" spans="1:37" ht="15.75" x14ac:dyDescent="0.25">
      <c r="A63" s="10">
        <v>45943</v>
      </c>
      <c r="B63" s="38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</row>
    <row r="64" spans="1:37" ht="15.75" x14ac:dyDescent="0.25">
      <c r="A64" s="10">
        <v>45944</v>
      </c>
      <c r="B64" s="38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</row>
    <row r="65" spans="1:37" ht="15.75" x14ac:dyDescent="0.25">
      <c r="A65" s="10">
        <v>45945</v>
      </c>
      <c r="B65" s="38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</row>
    <row r="66" spans="1:37" ht="15.75" x14ac:dyDescent="0.25">
      <c r="A66" s="10">
        <v>45946</v>
      </c>
      <c r="B66" s="38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</row>
    <row r="67" spans="1:37" ht="15.75" x14ac:dyDescent="0.25">
      <c r="A67" s="10">
        <v>45947</v>
      </c>
      <c r="B67" s="38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</row>
    <row r="68" spans="1:37" ht="15.75" x14ac:dyDescent="0.25">
      <c r="A68" s="10">
        <v>45948</v>
      </c>
      <c r="B68" s="38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</row>
    <row r="69" spans="1:37" ht="15.75" x14ac:dyDescent="0.25">
      <c r="A69" s="10">
        <v>45949</v>
      </c>
      <c r="B69" s="38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</row>
    <row r="70" spans="1:37" ht="15.75" x14ac:dyDescent="0.25">
      <c r="A70" s="10">
        <v>45950</v>
      </c>
      <c r="B70" s="38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</row>
    <row r="71" spans="1:37" ht="15.75" x14ac:dyDescent="0.25">
      <c r="A71" s="10">
        <v>45951</v>
      </c>
      <c r="B71" s="38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</row>
    <row r="72" spans="1:37" ht="15.75" x14ac:dyDescent="0.25">
      <c r="A72" s="10">
        <v>45952</v>
      </c>
      <c r="B72" s="38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</row>
    <row r="73" spans="1:37" ht="15.75" x14ac:dyDescent="0.25">
      <c r="A73" s="10">
        <v>45953</v>
      </c>
      <c r="B73" s="38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</row>
    <row r="74" spans="1:37" ht="15.75" x14ac:dyDescent="0.25">
      <c r="A74" s="10">
        <v>45954</v>
      </c>
      <c r="B74" s="38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</row>
    <row r="75" spans="1:37" ht="15.75" x14ac:dyDescent="0.25">
      <c r="A75" s="10">
        <v>45955</v>
      </c>
      <c r="B75" s="38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</row>
    <row r="76" spans="1:37" ht="15.75" x14ac:dyDescent="0.25">
      <c r="A76" s="10">
        <v>45956</v>
      </c>
      <c r="B76" s="38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</row>
    <row r="77" spans="1:37" ht="15.75" x14ac:dyDescent="0.25">
      <c r="A77" s="10">
        <v>45957</v>
      </c>
      <c r="B77" s="38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</row>
    <row r="78" spans="1:37" ht="15.75" x14ac:dyDescent="0.25">
      <c r="A78" s="10">
        <v>45958</v>
      </c>
      <c r="B78" s="38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</row>
    <row r="79" spans="1:37" ht="15.75" x14ac:dyDescent="0.25">
      <c r="A79" s="10">
        <v>45959</v>
      </c>
      <c r="B79" s="38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</row>
    <row r="80" spans="1:37" ht="15.75" x14ac:dyDescent="0.25">
      <c r="A80" s="10">
        <v>45960</v>
      </c>
      <c r="B80" s="38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</row>
    <row r="81" spans="1:37" ht="15.75" x14ac:dyDescent="0.25">
      <c r="A81" s="10">
        <v>45961</v>
      </c>
      <c r="B81" s="38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</row>
    <row r="82" spans="1:37" ht="15.75" x14ac:dyDescent="0.25">
      <c r="A82" s="10">
        <v>45962</v>
      </c>
      <c r="B82" s="38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</row>
    <row r="83" spans="1:37" ht="15.75" x14ac:dyDescent="0.25">
      <c r="A83" s="10">
        <v>45963</v>
      </c>
      <c r="B83" s="38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</row>
    <row r="84" spans="1:37" ht="15.75" x14ac:dyDescent="0.25">
      <c r="A84" s="10">
        <v>45964</v>
      </c>
      <c r="B84" s="38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</row>
    <row r="85" spans="1:37" ht="15.75" x14ac:dyDescent="0.25">
      <c r="A85" s="10">
        <v>45965</v>
      </c>
      <c r="B85" s="38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</row>
    <row r="86" spans="1:37" ht="15.75" x14ac:dyDescent="0.25">
      <c r="A86" s="10">
        <v>45966</v>
      </c>
      <c r="B86" s="38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</row>
    <row r="87" spans="1:37" ht="15.75" x14ac:dyDescent="0.25">
      <c r="A87" s="10">
        <v>45967</v>
      </c>
      <c r="B87" s="38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</row>
    <row r="88" spans="1:37" ht="15.75" x14ac:dyDescent="0.25">
      <c r="A88" s="10">
        <v>45968</v>
      </c>
      <c r="B88" s="38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</row>
    <row r="89" spans="1:37" ht="15.75" x14ac:dyDescent="0.25">
      <c r="A89" s="10">
        <v>45969</v>
      </c>
      <c r="B89" s="38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</row>
    <row r="90" spans="1:37" ht="15.75" x14ac:dyDescent="0.25">
      <c r="A90" s="10">
        <v>45970</v>
      </c>
      <c r="B90" s="38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</row>
    <row r="91" spans="1:37" ht="15.75" x14ac:dyDescent="0.25">
      <c r="A91" s="10">
        <v>45971</v>
      </c>
      <c r="B91" s="38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</row>
    <row r="92" spans="1:37" ht="15.75" x14ac:dyDescent="0.25">
      <c r="A92" s="10">
        <v>45972</v>
      </c>
      <c r="B92" s="38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</row>
    <row r="93" spans="1:37" ht="15.75" x14ac:dyDescent="0.25">
      <c r="A93" s="10">
        <v>45973</v>
      </c>
      <c r="B93" s="38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</row>
    <row r="94" spans="1:37" ht="15.75" x14ac:dyDescent="0.25">
      <c r="A94" s="10">
        <v>45974</v>
      </c>
      <c r="B94" s="38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</row>
    <row r="95" spans="1:37" ht="15.75" x14ac:dyDescent="0.25">
      <c r="A95" s="10">
        <v>45975</v>
      </c>
      <c r="B95" s="38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</row>
    <row r="96" spans="1:37" ht="15.75" x14ac:dyDescent="0.25">
      <c r="A96" s="10">
        <v>45976</v>
      </c>
      <c r="B96" s="38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</row>
    <row r="97" spans="1:37" ht="15.75" x14ac:dyDescent="0.25">
      <c r="A97" s="10">
        <v>45977</v>
      </c>
      <c r="B97" s="38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</row>
    <row r="98" spans="1:37" ht="15.75" x14ac:dyDescent="0.25">
      <c r="A98" s="10">
        <v>45978</v>
      </c>
      <c r="B98" s="38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</row>
    <row r="99" spans="1:37" ht="15.75" x14ac:dyDescent="0.25">
      <c r="A99" s="10">
        <v>45979</v>
      </c>
      <c r="B99" s="38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</row>
    <row r="100" spans="1:37" ht="15.75" x14ac:dyDescent="0.25">
      <c r="A100" s="10">
        <v>45980</v>
      </c>
      <c r="B100" s="38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</row>
    <row r="101" spans="1:37" ht="15.75" x14ac:dyDescent="0.25">
      <c r="A101" s="10">
        <v>45981</v>
      </c>
      <c r="B101" s="38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</row>
    <row r="102" spans="1:37" ht="15.75" x14ac:dyDescent="0.25">
      <c r="A102" s="10">
        <v>45982</v>
      </c>
      <c r="B102" s="38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</row>
    <row r="103" spans="1:37" ht="15.75" x14ac:dyDescent="0.25">
      <c r="A103" s="10">
        <v>45983</v>
      </c>
      <c r="B103" s="38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</row>
    <row r="104" spans="1:37" ht="15.75" x14ac:dyDescent="0.25">
      <c r="A104" s="10">
        <v>45984</v>
      </c>
      <c r="B104" s="38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</row>
    <row r="105" spans="1:37" ht="15.75" x14ac:dyDescent="0.25">
      <c r="A105" s="10">
        <v>45985</v>
      </c>
      <c r="B105" s="38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</row>
    <row r="106" spans="1:37" ht="15.75" x14ac:dyDescent="0.25">
      <c r="A106" s="10">
        <v>45986</v>
      </c>
      <c r="B106" s="38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</row>
    <row r="107" spans="1:37" ht="15.75" x14ac:dyDescent="0.25">
      <c r="A107" s="10">
        <v>45987</v>
      </c>
      <c r="B107" s="38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</row>
    <row r="108" spans="1:37" ht="15.75" x14ac:dyDescent="0.25">
      <c r="A108" s="10">
        <v>45988</v>
      </c>
      <c r="B108" s="38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</row>
    <row r="109" spans="1:37" ht="15.75" x14ac:dyDescent="0.25">
      <c r="A109" s="10">
        <v>45989</v>
      </c>
      <c r="B109" s="38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</row>
    <row r="110" spans="1:37" ht="15.75" x14ac:dyDescent="0.25">
      <c r="A110" s="10">
        <v>45990</v>
      </c>
      <c r="B110" s="38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</row>
    <row r="111" spans="1:37" ht="15.75" x14ac:dyDescent="0.25">
      <c r="A111" s="10">
        <v>45991</v>
      </c>
      <c r="B111" s="38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</row>
    <row r="112" spans="1:37" ht="15.75" x14ac:dyDescent="0.25">
      <c r="A112" s="10">
        <v>45992</v>
      </c>
      <c r="B112" s="38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</row>
    <row r="113" spans="1:37" ht="15.75" x14ac:dyDescent="0.25">
      <c r="A113" s="10">
        <v>45993</v>
      </c>
      <c r="B113" s="38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</row>
    <row r="114" spans="1:37" ht="15.75" x14ac:dyDescent="0.25">
      <c r="A114" s="10">
        <v>45994</v>
      </c>
      <c r="B114" s="38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</row>
    <row r="115" spans="1:37" ht="15.75" x14ac:dyDescent="0.25">
      <c r="A115" s="10">
        <v>45995</v>
      </c>
      <c r="B115" s="38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</row>
    <row r="116" spans="1:37" ht="15.75" x14ac:dyDescent="0.25">
      <c r="A116" s="10">
        <v>45996</v>
      </c>
      <c r="B116" s="38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</row>
    <row r="117" spans="1:37" ht="15.75" x14ac:dyDescent="0.25">
      <c r="A117" s="10">
        <v>45997</v>
      </c>
      <c r="B117" s="38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</row>
    <row r="118" spans="1:37" ht="15.75" x14ac:dyDescent="0.25">
      <c r="A118" s="10">
        <v>45998</v>
      </c>
      <c r="B118" s="38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</row>
    <row r="119" spans="1:37" ht="15.75" x14ac:dyDescent="0.25">
      <c r="A119" s="10">
        <v>45999</v>
      </c>
      <c r="B119" s="38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</row>
    <row r="120" spans="1:37" ht="15.75" x14ac:dyDescent="0.25">
      <c r="A120" s="10">
        <v>46000</v>
      </c>
      <c r="B120" s="38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</row>
    <row r="121" spans="1:37" ht="15.75" x14ac:dyDescent="0.25">
      <c r="A121" s="10">
        <v>46001</v>
      </c>
      <c r="B121" s="38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</row>
    <row r="122" spans="1:37" ht="15.75" x14ac:dyDescent="0.25">
      <c r="A122" s="10">
        <v>46002</v>
      </c>
      <c r="B122" s="38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</row>
    <row r="123" spans="1:37" ht="15.75" x14ac:dyDescent="0.25">
      <c r="A123" s="10">
        <v>46003</v>
      </c>
      <c r="B123" s="38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</row>
    <row r="124" spans="1:37" ht="15.75" x14ac:dyDescent="0.25">
      <c r="A124" s="10">
        <v>46004</v>
      </c>
      <c r="B124" s="38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</row>
    <row r="125" spans="1:37" ht="15.75" x14ac:dyDescent="0.25">
      <c r="A125" s="10">
        <v>46005</v>
      </c>
      <c r="B125" s="38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</row>
    <row r="126" spans="1:37" ht="15.75" x14ac:dyDescent="0.25">
      <c r="A126" s="10">
        <v>46006</v>
      </c>
      <c r="B126" s="38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</row>
    <row r="127" spans="1:37" ht="15.75" x14ac:dyDescent="0.25">
      <c r="A127" s="10">
        <v>46007</v>
      </c>
      <c r="B127" s="38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</row>
    <row r="128" spans="1:37" ht="15.75" x14ac:dyDescent="0.25">
      <c r="A128" s="10">
        <v>46008</v>
      </c>
      <c r="B128" s="38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</row>
    <row r="129" spans="1:37" ht="15.75" x14ac:dyDescent="0.25">
      <c r="A129" s="10">
        <v>46009</v>
      </c>
      <c r="B129" s="38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</row>
    <row r="130" spans="1:37" ht="15.75" x14ac:dyDescent="0.25">
      <c r="A130" s="10">
        <v>46010</v>
      </c>
      <c r="B130" s="38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</row>
    <row r="131" spans="1:37" ht="15.75" x14ac:dyDescent="0.25">
      <c r="A131" s="10">
        <v>46011</v>
      </c>
      <c r="B131" s="38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</row>
    <row r="132" spans="1:37" ht="15.75" x14ac:dyDescent="0.25">
      <c r="A132" s="10">
        <v>46012</v>
      </c>
      <c r="B132" s="38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</row>
    <row r="133" spans="1:37" ht="15.75" x14ac:dyDescent="0.25">
      <c r="A133" s="10">
        <v>46013</v>
      </c>
      <c r="B133" s="38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</row>
    <row r="134" spans="1:37" ht="15.75" x14ac:dyDescent="0.25">
      <c r="A134" s="10">
        <v>46014</v>
      </c>
      <c r="B134" s="38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</row>
    <row r="135" spans="1:37" ht="15.75" x14ac:dyDescent="0.25">
      <c r="A135" s="10">
        <v>46015</v>
      </c>
      <c r="B135" s="38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</row>
    <row r="136" spans="1:37" ht="15.75" x14ac:dyDescent="0.25">
      <c r="A136" s="10">
        <v>46016</v>
      </c>
      <c r="B136" s="38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</row>
    <row r="137" spans="1:37" ht="15.75" x14ac:dyDescent="0.25">
      <c r="A137" s="10">
        <v>46017</v>
      </c>
      <c r="B137" s="38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</row>
    <row r="138" spans="1:37" ht="15.75" x14ac:dyDescent="0.25">
      <c r="A138" s="10">
        <v>46018</v>
      </c>
      <c r="B138" s="38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</row>
    <row r="139" spans="1:37" ht="15.75" x14ac:dyDescent="0.25">
      <c r="A139" s="10">
        <v>46019</v>
      </c>
      <c r="B139" s="38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</row>
    <row r="140" spans="1:37" ht="15.75" x14ac:dyDescent="0.25">
      <c r="A140" s="10">
        <v>46020</v>
      </c>
      <c r="B140" s="38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</row>
    <row r="141" spans="1:37" ht="15.75" x14ac:dyDescent="0.25">
      <c r="A141" s="10">
        <v>46021</v>
      </c>
      <c r="B141" s="38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</row>
    <row r="142" spans="1:37" ht="15.75" x14ac:dyDescent="0.25">
      <c r="A142" s="10">
        <v>46022</v>
      </c>
      <c r="B142" s="38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</row>
    <row r="143" spans="1:37" ht="15.75" x14ac:dyDescent="0.25">
      <c r="A143" s="10">
        <v>46023</v>
      </c>
      <c r="B143" s="38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</row>
    <row r="144" spans="1:37" ht="15.75" x14ac:dyDescent="0.25">
      <c r="A144" s="10">
        <v>46024</v>
      </c>
      <c r="B144" s="38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</row>
    <row r="145" spans="1:37" ht="15.75" x14ac:dyDescent="0.25">
      <c r="A145" s="10">
        <v>46025</v>
      </c>
      <c r="B145" s="38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</row>
    <row r="146" spans="1:37" ht="15.75" x14ac:dyDescent="0.25">
      <c r="A146" s="10">
        <v>46026</v>
      </c>
      <c r="B146" s="38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</row>
    <row r="147" spans="1:37" ht="15.75" x14ac:dyDescent="0.25">
      <c r="A147" s="10">
        <v>46027</v>
      </c>
      <c r="B147" s="38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</row>
    <row r="148" spans="1:37" ht="15.75" x14ac:dyDescent="0.25">
      <c r="A148" s="10">
        <v>46028</v>
      </c>
      <c r="B148" s="38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</row>
    <row r="149" spans="1:37" ht="15.75" x14ac:dyDescent="0.25">
      <c r="A149" s="10">
        <v>46029</v>
      </c>
      <c r="B149" s="38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</row>
    <row r="150" spans="1:37" ht="15.75" x14ac:dyDescent="0.25">
      <c r="A150" s="10">
        <v>46030</v>
      </c>
      <c r="B150" s="38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</row>
    <row r="151" spans="1:37" ht="15.75" x14ac:dyDescent="0.25">
      <c r="A151" s="10">
        <v>46031</v>
      </c>
      <c r="B151" s="38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</row>
    <row r="152" spans="1:37" ht="15.75" x14ac:dyDescent="0.25">
      <c r="A152" s="10">
        <v>46032</v>
      </c>
      <c r="B152" s="38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</row>
    <row r="153" spans="1:37" ht="15.75" x14ac:dyDescent="0.25">
      <c r="A153" s="10">
        <v>46033</v>
      </c>
      <c r="B153" s="38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</row>
    <row r="154" spans="1:37" ht="15.75" x14ac:dyDescent="0.25">
      <c r="A154" s="10">
        <v>46034</v>
      </c>
      <c r="B154" s="38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</row>
    <row r="155" spans="1:37" ht="15.75" x14ac:dyDescent="0.25">
      <c r="A155" s="10">
        <v>46035</v>
      </c>
      <c r="B155" s="38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</row>
    <row r="156" spans="1:37" ht="15.75" x14ac:dyDescent="0.25">
      <c r="A156" s="10">
        <v>46036</v>
      </c>
      <c r="B156" s="38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</row>
    <row r="157" spans="1:37" ht="15.75" x14ac:dyDescent="0.25">
      <c r="A157" s="10">
        <v>46037</v>
      </c>
      <c r="B157" s="38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</row>
    <row r="158" spans="1:37" ht="15.75" x14ac:dyDescent="0.25">
      <c r="A158" s="10">
        <v>46038</v>
      </c>
      <c r="B158" s="38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</row>
    <row r="159" spans="1:37" ht="15.75" x14ac:dyDescent="0.25">
      <c r="A159" s="10">
        <v>46039</v>
      </c>
      <c r="B159" s="38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</row>
    <row r="160" spans="1:37" ht="15.75" x14ac:dyDescent="0.25">
      <c r="A160" s="10">
        <v>46040</v>
      </c>
      <c r="B160" s="38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</row>
    <row r="161" spans="1:37" ht="15.75" x14ac:dyDescent="0.25">
      <c r="A161" s="10">
        <v>46041</v>
      </c>
      <c r="B161" s="38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</row>
    <row r="162" spans="1:37" ht="15.75" x14ac:dyDescent="0.25">
      <c r="A162" s="10">
        <v>46042</v>
      </c>
      <c r="B162" s="38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</row>
    <row r="163" spans="1:37" ht="15.75" x14ac:dyDescent="0.25">
      <c r="A163" s="10">
        <v>46043</v>
      </c>
      <c r="B163" s="38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</row>
    <row r="164" spans="1:37" ht="15.75" x14ac:dyDescent="0.25">
      <c r="A164" s="10">
        <v>46044</v>
      </c>
      <c r="B164" s="38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</row>
    <row r="165" spans="1:37" ht="15.75" x14ac:dyDescent="0.25">
      <c r="A165" s="10">
        <v>46045</v>
      </c>
      <c r="B165" s="38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</row>
    <row r="166" spans="1:37" ht="15.75" x14ac:dyDescent="0.25">
      <c r="A166" s="10">
        <v>46046</v>
      </c>
      <c r="B166" s="38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</row>
    <row r="167" spans="1:37" ht="15.75" x14ac:dyDescent="0.25">
      <c r="A167" s="10">
        <v>46047</v>
      </c>
      <c r="B167" s="38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</row>
    <row r="168" spans="1:37" ht="15.75" x14ac:dyDescent="0.25">
      <c r="A168" s="10">
        <v>46048</v>
      </c>
      <c r="B168" s="38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</row>
    <row r="169" spans="1:37" ht="15.75" x14ac:dyDescent="0.25">
      <c r="A169" s="10">
        <v>46049</v>
      </c>
      <c r="B169" s="38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</row>
    <row r="170" spans="1:37" ht="15.75" x14ac:dyDescent="0.25">
      <c r="A170" s="10">
        <v>46050</v>
      </c>
      <c r="B170" s="38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</row>
    <row r="171" spans="1:37" ht="15.75" x14ac:dyDescent="0.25">
      <c r="A171" s="10">
        <v>46051</v>
      </c>
      <c r="B171" s="38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</row>
    <row r="172" spans="1:37" ht="15.75" x14ac:dyDescent="0.25">
      <c r="A172" s="10">
        <v>46052</v>
      </c>
      <c r="B172" s="38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</row>
    <row r="173" spans="1:37" ht="15.75" x14ac:dyDescent="0.25">
      <c r="A173" s="10">
        <v>46053</v>
      </c>
      <c r="B173" s="38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</row>
    <row r="174" spans="1:37" ht="15.75" x14ac:dyDescent="0.25">
      <c r="A174" s="10">
        <v>46054</v>
      </c>
      <c r="B174" s="38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</row>
    <row r="175" spans="1:37" ht="15.75" x14ac:dyDescent="0.25">
      <c r="A175" s="10">
        <v>46055</v>
      </c>
      <c r="B175" s="38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</row>
    <row r="176" spans="1:37" ht="15.75" x14ac:dyDescent="0.25">
      <c r="A176" s="10">
        <v>46056</v>
      </c>
      <c r="B176" s="38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</row>
    <row r="177" spans="1:37" ht="15.75" x14ac:dyDescent="0.25">
      <c r="A177" s="10">
        <v>46057</v>
      </c>
      <c r="B177" s="38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</row>
    <row r="178" spans="1:37" ht="15.75" x14ac:dyDescent="0.25">
      <c r="A178" s="10">
        <v>46058</v>
      </c>
      <c r="B178" s="38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</row>
    <row r="179" spans="1:37" ht="15.75" x14ac:dyDescent="0.25">
      <c r="A179" s="10">
        <v>46059</v>
      </c>
      <c r="B179" s="38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</row>
    <row r="180" spans="1:37" ht="15.75" x14ac:dyDescent="0.25">
      <c r="A180" s="10">
        <v>46060</v>
      </c>
      <c r="B180" s="38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</row>
    <row r="181" spans="1:37" ht="15.75" x14ac:dyDescent="0.25">
      <c r="A181" s="10">
        <v>46061</v>
      </c>
      <c r="B181" s="38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</row>
    <row r="182" spans="1:37" ht="15.75" x14ac:dyDescent="0.25">
      <c r="A182" s="10">
        <v>46062</v>
      </c>
      <c r="B182" s="38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</row>
    <row r="183" spans="1:37" ht="15.75" x14ac:dyDescent="0.25">
      <c r="A183" s="10">
        <v>46063</v>
      </c>
      <c r="B183" s="38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</row>
    <row r="184" spans="1:37" ht="15.75" x14ac:dyDescent="0.25">
      <c r="A184" s="10">
        <v>46064</v>
      </c>
      <c r="B184" s="38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</row>
    <row r="185" spans="1:37" ht="15.75" x14ac:dyDescent="0.25">
      <c r="A185" s="10">
        <v>46065</v>
      </c>
      <c r="B185" s="38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</row>
    <row r="186" spans="1:37" ht="15.75" x14ac:dyDescent="0.25">
      <c r="A186" s="10">
        <v>46066</v>
      </c>
      <c r="B186" s="38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</row>
    <row r="187" spans="1:37" ht="15.75" x14ac:dyDescent="0.25">
      <c r="A187" s="10">
        <v>46067</v>
      </c>
      <c r="B187" s="38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</row>
    <row r="188" spans="1:37" ht="15.75" x14ac:dyDescent="0.25">
      <c r="A188" s="10">
        <v>46068</v>
      </c>
      <c r="B188" s="38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</row>
    <row r="189" spans="1:37" ht="15.75" x14ac:dyDescent="0.25">
      <c r="A189" s="10">
        <v>46069</v>
      </c>
      <c r="B189" s="38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</row>
    <row r="190" spans="1:37" ht="15.75" x14ac:dyDescent="0.25">
      <c r="A190" s="10">
        <v>46070</v>
      </c>
      <c r="B190" s="38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</row>
    <row r="191" spans="1:37" ht="15.75" x14ac:dyDescent="0.25">
      <c r="A191" s="10">
        <v>46071</v>
      </c>
      <c r="B191" s="38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</row>
    <row r="192" spans="1:37" ht="15.75" x14ac:dyDescent="0.25">
      <c r="A192" s="10">
        <v>46072</v>
      </c>
      <c r="B192" s="38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</row>
    <row r="193" spans="1:37" ht="15.75" x14ac:dyDescent="0.25">
      <c r="A193" s="10">
        <v>46073</v>
      </c>
      <c r="B193" s="38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</row>
    <row r="194" spans="1:37" ht="15.75" x14ac:dyDescent="0.25">
      <c r="A194" s="10">
        <v>46074</v>
      </c>
      <c r="B194" s="38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</row>
    <row r="195" spans="1:37" ht="15.75" x14ac:dyDescent="0.25">
      <c r="A195" s="10">
        <v>46075</v>
      </c>
      <c r="B195" s="38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</row>
    <row r="196" spans="1:37" ht="15.75" x14ac:dyDescent="0.25">
      <c r="A196" s="10">
        <v>46076</v>
      </c>
      <c r="B196" s="38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</row>
    <row r="197" spans="1:37" ht="15.75" x14ac:dyDescent="0.25">
      <c r="A197" s="10">
        <v>46077</v>
      </c>
      <c r="B197" s="38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</row>
    <row r="198" spans="1:37" ht="15.75" x14ac:dyDescent="0.25">
      <c r="A198" s="10">
        <v>46078</v>
      </c>
      <c r="B198" s="38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</row>
    <row r="199" spans="1:37" ht="15.75" x14ac:dyDescent="0.25">
      <c r="A199" s="10">
        <v>46079</v>
      </c>
      <c r="B199" s="38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</row>
    <row r="200" spans="1:37" ht="15.75" x14ac:dyDescent="0.25">
      <c r="A200" s="10">
        <v>46080</v>
      </c>
      <c r="B200" s="38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</row>
    <row r="201" spans="1:37" ht="15.75" x14ac:dyDescent="0.25">
      <c r="A201" s="10">
        <v>46081</v>
      </c>
      <c r="B201" s="38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</row>
    <row r="202" spans="1:37" ht="15.75" x14ac:dyDescent="0.25">
      <c r="A202" s="10">
        <v>46082</v>
      </c>
      <c r="B202" s="38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</row>
    <row r="203" spans="1:37" ht="15.75" x14ac:dyDescent="0.25">
      <c r="A203" s="10">
        <v>46083</v>
      </c>
      <c r="B203" s="38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</row>
    <row r="204" spans="1:37" ht="15.75" x14ac:dyDescent="0.25">
      <c r="A204" s="10">
        <v>46084</v>
      </c>
      <c r="B204" s="38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</row>
    <row r="205" spans="1:37" ht="15.75" x14ac:dyDescent="0.25">
      <c r="A205" s="10">
        <v>46085</v>
      </c>
      <c r="B205" s="38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</row>
    <row r="206" spans="1:37" ht="15.75" x14ac:dyDescent="0.25">
      <c r="A206" s="10">
        <v>46086</v>
      </c>
      <c r="B206" s="38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</row>
    <row r="207" spans="1:37" ht="15.75" x14ac:dyDescent="0.25">
      <c r="A207" s="10">
        <v>46087</v>
      </c>
      <c r="B207" s="38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</row>
    <row r="208" spans="1:37" ht="15.75" x14ac:dyDescent="0.25">
      <c r="A208" s="10">
        <v>46088</v>
      </c>
      <c r="B208" s="38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</row>
    <row r="209" spans="1:37" ht="15.75" x14ac:dyDescent="0.25">
      <c r="A209" s="10">
        <v>46089</v>
      </c>
      <c r="B209" s="38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</row>
    <row r="210" spans="1:37" ht="15.75" x14ac:dyDescent="0.25">
      <c r="A210" s="10">
        <v>46090</v>
      </c>
      <c r="B210" s="38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</row>
    <row r="211" spans="1:37" ht="15.75" x14ac:dyDescent="0.25">
      <c r="A211" s="10">
        <v>46091</v>
      </c>
      <c r="B211" s="38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</row>
    <row r="212" spans="1:37" ht="15.75" x14ac:dyDescent="0.25">
      <c r="A212" s="10">
        <v>46092</v>
      </c>
      <c r="B212" s="38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</row>
    <row r="213" spans="1:37" ht="15.75" x14ac:dyDescent="0.25">
      <c r="A213" s="10">
        <v>46093</v>
      </c>
      <c r="B213" s="38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</row>
    <row r="214" spans="1:37" ht="15.75" x14ac:dyDescent="0.25">
      <c r="A214" s="10">
        <v>46094</v>
      </c>
      <c r="B214" s="38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</row>
    <row r="215" spans="1:37" ht="15.75" x14ac:dyDescent="0.25">
      <c r="A215" s="10">
        <v>46095</v>
      </c>
      <c r="B215" s="38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</row>
    <row r="216" spans="1:37" ht="15.75" x14ac:dyDescent="0.25">
      <c r="A216" s="10">
        <v>46096</v>
      </c>
      <c r="B216" s="38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</row>
    <row r="217" spans="1:37" ht="15.75" x14ac:dyDescent="0.25">
      <c r="A217" s="10">
        <v>46097</v>
      </c>
      <c r="B217" s="38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</row>
    <row r="218" spans="1:37" ht="15.75" x14ac:dyDescent="0.25">
      <c r="A218" s="10">
        <v>46098</v>
      </c>
      <c r="B218" s="38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</row>
    <row r="219" spans="1:37" ht="15.75" x14ac:dyDescent="0.25">
      <c r="A219" s="10">
        <v>46099</v>
      </c>
      <c r="B219" s="38"/>
      <c r="C219" s="37"/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</row>
    <row r="220" spans="1:37" ht="15.75" x14ac:dyDescent="0.25">
      <c r="A220" s="10">
        <v>46100</v>
      </c>
      <c r="B220" s="38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</row>
    <row r="221" spans="1:37" ht="15.75" x14ac:dyDescent="0.25">
      <c r="A221" s="10">
        <v>46101</v>
      </c>
      <c r="B221" s="38"/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</row>
    <row r="222" spans="1:37" ht="15.75" x14ac:dyDescent="0.25">
      <c r="A222" s="10">
        <v>46102</v>
      </c>
      <c r="B222" s="38"/>
      <c r="C222" s="37"/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</row>
    <row r="223" spans="1:37" ht="15.75" x14ac:dyDescent="0.25">
      <c r="A223" s="10">
        <v>46103</v>
      </c>
      <c r="B223" s="38"/>
      <c r="C223" s="37"/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</row>
    <row r="224" spans="1:37" ht="15.75" x14ac:dyDescent="0.25">
      <c r="A224" s="10">
        <v>46104</v>
      </c>
      <c r="B224" s="38"/>
      <c r="C224" s="37"/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</row>
    <row r="225" spans="1:37" ht="15.75" x14ac:dyDescent="0.25">
      <c r="A225" s="10">
        <v>46105</v>
      </c>
      <c r="B225" s="38"/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</row>
    <row r="226" spans="1:37" ht="15.75" x14ac:dyDescent="0.25">
      <c r="A226" s="10">
        <v>46106</v>
      </c>
      <c r="B226" s="38"/>
      <c r="C226" s="37"/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</row>
    <row r="227" spans="1:37" ht="15.75" x14ac:dyDescent="0.25">
      <c r="A227" s="10">
        <v>46107</v>
      </c>
      <c r="B227" s="38"/>
      <c r="C227" s="37"/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</row>
    <row r="228" spans="1:37" ht="15.75" x14ac:dyDescent="0.25">
      <c r="A228" s="10">
        <v>46108</v>
      </c>
      <c r="B228" s="38"/>
      <c r="C228" s="37"/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</row>
    <row r="229" spans="1:37" ht="15.75" x14ac:dyDescent="0.25">
      <c r="A229" s="10">
        <v>46109</v>
      </c>
      <c r="B229" s="38"/>
      <c r="C229" s="37"/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</row>
    <row r="230" spans="1:37" ht="15.75" x14ac:dyDescent="0.25">
      <c r="A230" s="10">
        <v>46110</v>
      </c>
      <c r="B230" s="38"/>
      <c r="C230" s="37"/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</row>
    <row r="231" spans="1:37" ht="15.75" x14ac:dyDescent="0.25">
      <c r="A231" s="10">
        <v>46111</v>
      </c>
      <c r="B231" s="38"/>
      <c r="C231" s="37"/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</row>
    <row r="232" spans="1:37" ht="15.75" x14ac:dyDescent="0.25">
      <c r="A232" s="10">
        <v>46112</v>
      </c>
      <c r="B232" s="38"/>
      <c r="C232" s="37"/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</row>
    <row r="233" spans="1:37" ht="15.75" x14ac:dyDescent="0.25">
      <c r="A233" s="10">
        <v>46113</v>
      </c>
      <c r="B233" s="38"/>
      <c r="C233" s="37"/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</row>
    <row r="234" spans="1:37" ht="15.75" x14ac:dyDescent="0.25">
      <c r="A234" s="10">
        <v>46114</v>
      </c>
      <c r="B234" s="38"/>
      <c r="C234" s="37"/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</row>
    <row r="235" spans="1:37" ht="15.75" x14ac:dyDescent="0.25">
      <c r="A235" s="10">
        <v>46115</v>
      </c>
      <c r="B235" s="38"/>
      <c r="C235" s="37"/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</row>
    <row r="236" spans="1:37" ht="15.75" x14ac:dyDescent="0.25">
      <c r="A236" s="10">
        <v>46116</v>
      </c>
      <c r="B236" s="38"/>
      <c r="C236" s="37"/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</row>
    <row r="237" spans="1:37" ht="15.75" x14ac:dyDescent="0.25">
      <c r="A237" s="10">
        <v>46117</v>
      </c>
      <c r="B237" s="38"/>
      <c r="C237" s="37"/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</row>
    <row r="238" spans="1:37" ht="15.75" x14ac:dyDescent="0.25">
      <c r="A238" s="10">
        <v>46118</v>
      </c>
      <c r="B238" s="38"/>
      <c r="C238" s="37"/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</row>
    <row r="239" spans="1:37" ht="15.75" x14ac:dyDescent="0.25">
      <c r="A239" s="10">
        <v>46119</v>
      </c>
      <c r="B239" s="38"/>
      <c r="C239" s="37"/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</row>
    <row r="240" spans="1:37" ht="15.75" x14ac:dyDescent="0.25">
      <c r="A240" s="10">
        <v>46120</v>
      </c>
      <c r="B240" s="38"/>
      <c r="C240" s="37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</row>
    <row r="241" spans="1:37" ht="15.75" x14ac:dyDescent="0.25">
      <c r="A241" s="10">
        <v>46121</v>
      </c>
      <c r="B241" s="38"/>
      <c r="C241" s="37"/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</row>
    <row r="242" spans="1:37" ht="15.75" x14ac:dyDescent="0.25">
      <c r="A242" s="10">
        <v>46122</v>
      </c>
      <c r="B242" s="38"/>
      <c r="C242" s="37"/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</row>
    <row r="243" spans="1:37" ht="15.75" x14ac:dyDescent="0.25">
      <c r="A243" s="10">
        <v>46123</v>
      </c>
      <c r="B243" s="38"/>
      <c r="C243" s="37"/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</row>
    <row r="244" spans="1:37" ht="15.75" x14ac:dyDescent="0.25">
      <c r="A244" s="10">
        <v>46124</v>
      </c>
      <c r="B244" s="38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</row>
    <row r="245" spans="1:37" ht="15.75" x14ac:dyDescent="0.25">
      <c r="A245" s="10">
        <v>46125</v>
      </c>
      <c r="B245" s="38"/>
      <c r="C245" s="37"/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</row>
    <row r="246" spans="1:37" ht="15.75" x14ac:dyDescent="0.25">
      <c r="A246" s="10">
        <v>46126</v>
      </c>
      <c r="B246" s="38"/>
      <c r="C246" s="37"/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</row>
    <row r="247" spans="1:37" ht="15.75" x14ac:dyDescent="0.25">
      <c r="A247" s="10">
        <v>46127</v>
      </c>
      <c r="B247" s="38"/>
      <c r="C247" s="37"/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</row>
    <row r="248" spans="1:37" ht="15.75" x14ac:dyDescent="0.25">
      <c r="A248" s="10">
        <v>46128</v>
      </c>
      <c r="B248" s="38"/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</row>
    <row r="249" spans="1:37" ht="15.75" x14ac:dyDescent="0.25">
      <c r="A249" s="10">
        <v>46129</v>
      </c>
      <c r="B249" s="38"/>
      <c r="C249" s="37"/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</row>
    <row r="250" spans="1:37" ht="15.75" x14ac:dyDescent="0.25">
      <c r="A250" s="10">
        <v>46130</v>
      </c>
      <c r="B250" s="38"/>
      <c r="C250" s="37"/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</row>
    <row r="251" spans="1:37" ht="15.75" x14ac:dyDescent="0.25">
      <c r="A251" s="10">
        <v>46131</v>
      </c>
      <c r="B251" s="38"/>
      <c r="C251" s="37"/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</row>
    <row r="252" spans="1:37" ht="15.75" x14ac:dyDescent="0.25">
      <c r="A252" s="10">
        <v>46132</v>
      </c>
      <c r="B252" s="38"/>
      <c r="C252" s="37"/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</row>
    <row r="253" spans="1:37" ht="15.75" x14ac:dyDescent="0.25">
      <c r="A253" s="10">
        <v>46133</v>
      </c>
      <c r="B253" s="38"/>
      <c r="C253" s="37"/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</row>
    <row r="254" spans="1:37" ht="15.75" x14ac:dyDescent="0.25">
      <c r="A254" s="10">
        <v>46134</v>
      </c>
      <c r="B254" s="38"/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</row>
    <row r="255" spans="1:37" ht="15.75" x14ac:dyDescent="0.25">
      <c r="A255" s="10">
        <v>46135</v>
      </c>
      <c r="B255" s="38"/>
      <c r="C255" s="37"/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</row>
    <row r="256" spans="1:37" ht="15.75" x14ac:dyDescent="0.25">
      <c r="A256" s="10">
        <v>46136</v>
      </c>
      <c r="B256" s="38"/>
      <c r="C256" s="37"/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</row>
    <row r="257" spans="1:37" ht="15.75" x14ac:dyDescent="0.25">
      <c r="A257" s="10">
        <v>46137</v>
      </c>
      <c r="B257" s="38"/>
      <c r="C257" s="37"/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</row>
    <row r="258" spans="1:37" ht="15.75" x14ac:dyDescent="0.25">
      <c r="A258" s="10">
        <v>46138</v>
      </c>
      <c r="B258" s="38"/>
      <c r="C258" s="37"/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</row>
    <row r="259" spans="1:37" ht="15.75" x14ac:dyDescent="0.25">
      <c r="A259" s="10">
        <v>46139</v>
      </c>
      <c r="B259" s="38"/>
      <c r="C259" s="37"/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</row>
    <row r="260" spans="1:37" ht="15.75" x14ac:dyDescent="0.25">
      <c r="A260" s="10">
        <v>46140</v>
      </c>
      <c r="B260" s="38"/>
      <c r="C260" s="37"/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</row>
    <row r="261" spans="1:37" ht="15.75" x14ac:dyDescent="0.25">
      <c r="A261" s="10">
        <v>46141</v>
      </c>
      <c r="B261" s="38"/>
      <c r="C261" s="37"/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</row>
    <row r="262" spans="1:37" ht="15.75" x14ac:dyDescent="0.25">
      <c r="A262" s="10">
        <v>46142</v>
      </c>
      <c r="B262" s="38"/>
      <c r="C262" s="37"/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</row>
    <row r="263" spans="1:37" ht="15.75" x14ac:dyDescent="0.25">
      <c r="A263" s="10">
        <v>46143</v>
      </c>
      <c r="B263" s="38"/>
      <c r="C263" s="37"/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</row>
    <row r="264" spans="1:37" ht="15.75" x14ac:dyDescent="0.25">
      <c r="A264" s="10">
        <v>46144</v>
      </c>
      <c r="B264" s="38"/>
      <c r="C264" s="37"/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</row>
    <row r="265" spans="1:37" ht="15.75" x14ac:dyDescent="0.25">
      <c r="A265" s="10">
        <v>46145</v>
      </c>
      <c r="B265" s="38"/>
      <c r="C265" s="37"/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</row>
    <row r="266" spans="1:37" ht="15.75" x14ac:dyDescent="0.25">
      <c r="A266" s="10">
        <v>46146</v>
      </c>
      <c r="B266" s="38"/>
      <c r="C266" s="37"/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</row>
    <row r="267" spans="1:37" ht="15.75" x14ac:dyDescent="0.25">
      <c r="A267" s="10">
        <v>46147</v>
      </c>
      <c r="B267" s="38"/>
      <c r="C267" s="37"/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</row>
    <row r="268" spans="1:37" ht="15.75" x14ac:dyDescent="0.25">
      <c r="A268" s="10">
        <v>46148</v>
      </c>
      <c r="B268" s="38"/>
      <c r="C268" s="37"/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</row>
    <row r="269" spans="1:37" ht="15.75" x14ac:dyDescent="0.25">
      <c r="A269" s="10">
        <v>46149</v>
      </c>
      <c r="B269" s="38"/>
      <c r="C269" s="37"/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</row>
    <row r="270" spans="1:37" ht="15.75" x14ac:dyDescent="0.25">
      <c r="A270" s="10">
        <v>46150</v>
      </c>
      <c r="B270" s="38"/>
      <c r="C270" s="37"/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</row>
    <row r="271" spans="1:37" ht="15.75" x14ac:dyDescent="0.25">
      <c r="A271" s="10">
        <v>46151</v>
      </c>
      <c r="B271" s="38"/>
      <c r="C271" s="37"/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</row>
    <row r="272" spans="1:37" ht="15.75" x14ac:dyDescent="0.25">
      <c r="A272" s="10">
        <v>46152</v>
      </c>
      <c r="B272" s="38"/>
      <c r="C272" s="37"/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</row>
    <row r="273" spans="1:37" ht="15.75" x14ac:dyDescent="0.25">
      <c r="A273" s="10">
        <v>46153</v>
      </c>
      <c r="B273" s="38"/>
      <c r="C273" s="37"/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</row>
    <row r="274" spans="1:37" ht="15.75" x14ac:dyDescent="0.25">
      <c r="A274" s="10">
        <v>46154</v>
      </c>
      <c r="B274" s="38"/>
      <c r="C274" s="37"/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</row>
    <row r="275" spans="1:37" ht="15.75" x14ac:dyDescent="0.25">
      <c r="A275" s="10">
        <v>46155</v>
      </c>
      <c r="B275" s="38"/>
      <c r="C275" s="37"/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</row>
    <row r="276" spans="1:37" ht="15.75" x14ac:dyDescent="0.25">
      <c r="A276" s="10">
        <v>46156</v>
      </c>
      <c r="B276" s="38"/>
      <c r="C276" s="37"/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</row>
    <row r="277" spans="1:37" ht="15.75" x14ac:dyDescent="0.25">
      <c r="A277" s="10">
        <v>46157</v>
      </c>
      <c r="B277" s="38"/>
      <c r="C277" s="37"/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</row>
    <row r="278" spans="1:37" ht="15.75" x14ac:dyDescent="0.25">
      <c r="A278" s="10">
        <v>46158</v>
      </c>
      <c r="B278" s="38"/>
      <c r="C278" s="37"/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</row>
    <row r="279" spans="1:37" ht="15.75" x14ac:dyDescent="0.25">
      <c r="A279" s="10">
        <v>46159</v>
      </c>
      <c r="B279" s="38"/>
      <c r="C279" s="37"/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</row>
    <row r="280" spans="1:37" ht="15.75" x14ac:dyDescent="0.25">
      <c r="A280" s="10">
        <v>46160</v>
      </c>
      <c r="B280" s="38"/>
      <c r="C280" s="37"/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</row>
    <row r="281" spans="1:37" ht="15.75" x14ac:dyDescent="0.25">
      <c r="A281" s="10">
        <v>46161</v>
      </c>
      <c r="B281" s="38"/>
      <c r="C281" s="37"/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</row>
    <row r="282" spans="1:37" ht="15.75" x14ac:dyDescent="0.25">
      <c r="A282" s="10">
        <v>46162</v>
      </c>
      <c r="B282" s="38"/>
      <c r="C282" s="37"/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</row>
    <row r="283" spans="1:37" ht="15.75" x14ac:dyDescent="0.25">
      <c r="A283" s="10">
        <v>46163</v>
      </c>
      <c r="B283" s="38"/>
      <c r="C283" s="37"/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</row>
    <row r="284" spans="1:37" ht="15.75" x14ac:dyDescent="0.25">
      <c r="A284" s="10">
        <v>46164</v>
      </c>
      <c r="B284" s="38"/>
      <c r="C284" s="37"/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</row>
    <row r="285" spans="1:37" ht="15.75" x14ac:dyDescent="0.25">
      <c r="A285" s="10">
        <v>46165</v>
      </c>
      <c r="B285" s="38"/>
      <c r="C285" s="37"/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</row>
    <row r="286" spans="1:37" ht="15.75" x14ac:dyDescent="0.25">
      <c r="A286" s="10">
        <v>46166</v>
      </c>
      <c r="B286" s="38"/>
      <c r="C286" s="37"/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</row>
    <row r="287" spans="1:37" ht="15.75" x14ac:dyDescent="0.25">
      <c r="A287" s="10">
        <v>46167</v>
      </c>
      <c r="B287" s="38"/>
      <c r="C287" s="37"/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</row>
    <row r="288" spans="1:37" ht="15.75" x14ac:dyDescent="0.25">
      <c r="A288" s="10">
        <v>46168</v>
      </c>
      <c r="B288" s="38"/>
      <c r="C288" s="37"/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</row>
    <row r="289" spans="1:37" ht="15.75" x14ac:dyDescent="0.25">
      <c r="A289" s="10">
        <v>46169</v>
      </c>
      <c r="B289" s="38"/>
      <c r="C289" s="37"/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</row>
    <row r="290" spans="1:37" ht="15.75" x14ac:dyDescent="0.25">
      <c r="A290" s="10">
        <v>46170</v>
      </c>
      <c r="B290" s="38"/>
      <c r="C290" s="37"/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</row>
    <row r="291" spans="1:37" ht="15.75" x14ac:dyDescent="0.25">
      <c r="A291" s="10">
        <v>46171</v>
      </c>
      <c r="B291" s="38"/>
      <c r="C291" s="37"/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</row>
    <row r="292" spans="1:37" ht="15.75" x14ac:dyDescent="0.25">
      <c r="A292" s="10">
        <v>46172</v>
      </c>
      <c r="B292" s="38"/>
      <c r="C292" s="37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</row>
    <row r="293" spans="1:37" ht="15.75" x14ac:dyDescent="0.25">
      <c r="A293" s="10">
        <v>46173</v>
      </c>
      <c r="B293" s="38"/>
      <c r="C293" s="37"/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</row>
    <row r="294" spans="1:37" ht="15.75" x14ac:dyDescent="0.25">
      <c r="A294" s="10">
        <v>46174</v>
      </c>
      <c r="B294" s="38"/>
      <c r="C294" s="37"/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</row>
    <row r="295" spans="1:37" ht="15.75" x14ac:dyDescent="0.25">
      <c r="A295" s="10">
        <v>46175</v>
      </c>
      <c r="B295" s="38"/>
      <c r="C295" s="37"/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</row>
    <row r="296" spans="1:37" ht="15.75" x14ac:dyDescent="0.25">
      <c r="A296" s="10">
        <v>46176</v>
      </c>
      <c r="B296" s="38"/>
      <c r="C296" s="37"/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</row>
    <row r="297" spans="1:37" ht="15.75" x14ac:dyDescent="0.25">
      <c r="A297" s="10">
        <v>46177</v>
      </c>
      <c r="B297" s="38"/>
      <c r="C297" s="37"/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</row>
    <row r="298" spans="1:37" ht="15.75" x14ac:dyDescent="0.25">
      <c r="A298" s="10">
        <v>46178</v>
      </c>
      <c r="B298" s="38"/>
      <c r="C298" s="37"/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</row>
    <row r="299" spans="1:37" ht="15.75" x14ac:dyDescent="0.25">
      <c r="A299" s="10">
        <v>46179</v>
      </c>
      <c r="B299" s="38"/>
      <c r="C299" s="37"/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</row>
    <row r="300" spans="1:37" ht="15.75" x14ac:dyDescent="0.25">
      <c r="A300" s="10">
        <v>46180</v>
      </c>
      <c r="B300" s="38"/>
      <c r="C300" s="37"/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</row>
    <row r="301" spans="1:37" ht="15.75" x14ac:dyDescent="0.25">
      <c r="A301" s="10">
        <v>46181</v>
      </c>
      <c r="B301" s="38"/>
      <c r="C301" s="37"/>
      <c r="D301" s="37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</row>
    <row r="302" spans="1:37" ht="15.75" x14ac:dyDescent="0.25">
      <c r="A302" s="10">
        <v>46182</v>
      </c>
      <c r="B302" s="38"/>
      <c r="C302" s="37"/>
      <c r="D302" s="37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</row>
    <row r="303" spans="1:37" ht="15.75" x14ac:dyDescent="0.25">
      <c r="A303" s="10">
        <v>46183</v>
      </c>
      <c r="B303" s="38"/>
      <c r="C303" s="37"/>
      <c r="D303" s="37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</row>
    <row r="304" spans="1:37" ht="15.75" x14ac:dyDescent="0.25">
      <c r="A304" s="10">
        <v>46184</v>
      </c>
      <c r="B304" s="38"/>
      <c r="C304" s="37"/>
      <c r="D304" s="37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</row>
    <row r="305" spans="1:37" ht="15.75" x14ac:dyDescent="0.25">
      <c r="A305" s="10">
        <v>46185</v>
      </c>
      <c r="B305" s="38"/>
      <c r="C305" s="37"/>
      <c r="D305" s="37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</row>
    <row r="306" spans="1:37" ht="15.75" x14ac:dyDescent="0.25">
      <c r="A306" s="10">
        <v>46186</v>
      </c>
      <c r="B306" s="38"/>
      <c r="C306" s="37"/>
      <c r="D306" s="37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</row>
    <row r="307" spans="1:37" ht="15.75" x14ac:dyDescent="0.25">
      <c r="A307" s="10">
        <v>46187</v>
      </c>
      <c r="B307" s="38"/>
      <c r="C307" s="37"/>
      <c r="D307" s="37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</row>
    <row r="308" spans="1:37" ht="15.75" x14ac:dyDescent="0.25">
      <c r="A308" s="10">
        <v>46188</v>
      </c>
      <c r="B308" s="38"/>
      <c r="C308" s="37"/>
      <c r="D308" s="37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</row>
    <row r="309" spans="1:37" ht="15.75" x14ac:dyDescent="0.25">
      <c r="A309" s="10">
        <v>46189</v>
      </c>
      <c r="B309" s="38"/>
      <c r="C309" s="37"/>
      <c r="D309" s="37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</row>
    <row r="310" spans="1:37" ht="15.75" x14ac:dyDescent="0.25">
      <c r="A310" s="10">
        <v>46190</v>
      </c>
      <c r="B310" s="38"/>
      <c r="C310" s="37"/>
      <c r="D310" s="37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</row>
    <row r="311" spans="1:37" ht="15.75" x14ac:dyDescent="0.25">
      <c r="A311" s="10">
        <v>46191</v>
      </c>
      <c r="B311" s="38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</row>
    <row r="312" spans="1:37" ht="15.75" x14ac:dyDescent="0.25">
      <c r="A312" s="10">
        <v>46192</v>
      </c>
      <c r="B312" s="38"/>
      <c r="C312" s="37"/>
      <c r="D312" s="37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</row>
    <row r="313" spans="1:37" ht="15.75" x14ac:dyDescent="0.25">
      <c r="A313" s="10">
        <v>46193</v>
      </c>
      <c r="B313" s="38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</row>
    <row r="314" spans="1:37" ht="15.75" x14ac:dyDescent="0.25">
      <c r="A314" s="10">
        <v>46194</v>
      </c>
      <c r="B314" s="38"/>
      <c r="C314" s="37"/>
      <c r="D314" s="37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</row>
    <row r="315" spans="1:37" ht="15.75" x14ac:dyDescent="0.25">
      <c r="A315" s="10">
        <v>46195</v>
      </c>
      <c r="B315" s="38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</row>
    <row r="316" spans="1:37" ht="15.75" x14ac:dyDescent="0.25">
      <c r="A316" s="10">
        <v>46196</v>
      </c>
      <c r="B316" s="38"/>
      <c r="C316" s="37"/>
      <c r="D316" s="37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</row>
    <row r="317" spans="1:37" ht="15.75" x14ac:dyDescent="0.25">
      <c r="A317" s="10">
        <v>46197</v>
      </c>
      <c r="B317" s="38"/>
      <c r="C317" s="37"/>
      <c r="D317" s="37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</row>
    <row r="318" spans="1:37" ht="15.75" x14ac:dyDescent="0.25">
      <c r="A318" s="10">
        <v>46198</v>
      </c>
      <c r="B318" s="38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</row>
    <row r="319" spans="1:37" ht="15.75" x14ac:dyDescent="0.25">
      <c r="A319" s="10">
        <v>46199</v>
      </c>
      <c r="B319" s="38"/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</row>
    <row r="320" spans="1:37" ht="15.75" x14ac:dyDescent="0.25">
      <c r="A320" s="10">
        <v>46200</v>
      </c>
      <c r="B320" s="38"/>
      <c r="C320" s="37"/>
      <c r="D320" s="37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</row>
    <row r="321" spans="1:37" ht="15.75" x14ac:dyDescent="0.25">
      <c r="A321" s="10">
        <v>46201</v>
      </c>
      <c r="B321" s="38"/>
      <c r="C321" s="37"/>
      <c r="D321" s="37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</row>
    <row r="322" spans="1:37" ht="15.75" x14ac:dyDescent="0.25">
      <c r="A322" s="10">
        <v>46202</v>
      </c>
      <c r="B322" s="38"/>
      <c r="C322" s="37"/>
      <c r="D322" s="37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</row>
    <row r="323" spans="1:37" ht="15.75" x14ac:dyDescent="0.25">
      <c r="A323" s="10">
        <v>46203</v>
      </c>
      <c r="B323" s="38"/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</row>
    <row r="324" spans="1:37" x14ac:dyDescent="0.2">
      <c r="A324" s="8" t="s">
        <v>11</v>
      </c>
      <c r="B324" s="32">
        <f>SUM(B21:B323)</f>
        <v>0</v>
      </c>
      <c r="C324" s="9">
        <f t="shared" ref="C324:AK324" si="0">SUM(C21:C323)</f>
        <v>0</v>
      </c>
      <c r="D324" s="9">
        <f t="shared" si="0"/>
        <v>0</v>
      </c>
      <c r="E324" s="9">
        <f t="shared" si="0"/>
        <v>0</v>
      </c>
      <c r="F324" s="9">
        <f t="shared" si="0"/>
        <v>0</v>
      </c>
      <c r="G324" s="9">
        <f t="shared" si="0"/>
        <v>0</v>
      </c>
      <c r="H324" s="9">
        <f t="shared" si="0"/>
        <v>0</v>
      </c>
      <c r="I324" s="9">
        <f t="shared" si="0"/>
        <v>0</v>
      </c>
      <c r="J324" s="9">
        <f t="shared" si="0"/>
        <v>0</v>
      </c>
      <c r="K324" s="9">
        <f t="shared" si="0"/>
        <v>0</v>
      </c>
      <c r="L324" s="9">
        <f t="shared" si="0"/>
        <v>0</v>
      </c>
      <c r="M324" s="9">
        <f t="shared" si="0"/>
        <v>0</v>
      </c>
      <c r="N324" s="9">
        <f t="shared" si="0"/>
        <v>0</v>
      </c>
      <c r="O324" s="9">
        <f t="shared" si="0"/>
        <v>0</v>
      </c>
      <c r="P324" s="9">
        <f t="shared" si="0"/>
        <v>0</v>
      </c>
      <c r="Q324" s="9">
        <f t="shared" si="0"/>
        <v>0</v>
      </c>
      <c r="R324" s="9">
        <f t="shared" si="0"/>
        <v>0</v>
      </c>
      <c r="S324" s="9">
        <f t="shared" si="0"/>
        <v>0</v>
      </c>
      <c r="T324" s="9">
        <f t="shared" si="0"/>
        <v>0</v>
      </c>
      <c r="U324" s="9">
        <f t="shared" si="0"/>
        <v>0</v>
      </c>
      <c r="V324" s="9">
        <f t="shared" si="0"/>
        <v>0</v>
      </c>
      <c r="W324" s="9">
        <f t="shared" si="0"/>
        <v>0</v>
      </c>
      <c r="X324" s="9">
        <f t="shared" si="0"/>
        <v>0</v>
      </c>
      <c r="Y324" s="9">
        <f t="shared" si="0"/>
        <v>0</v>
      </c>
      <c r="Z324" s="9">
        <f t="shared" si="0"/>
        <v>0</v>
      </c>
      <c r="AA324" s="9">
        <f t="shared" si="0"/>
        <v>0</v>
      </c>
      <c r="AB324" s="9">
        <f t="shared" si="0"/>
        <v>0</v>
      </c>
      <c r="AC324" s="9">
        <f t="shared" si="0"/>
        <v>0</v>
      </c>
      <c r="AD324" s="9">
        <f t="shared" si="0"/>
        <v>0</v>
      </c>
      <c r="AE324" s="9">
        <f t="shared" si="0"/>
        <v>0</v>
      </c>
      <c r="AF324" s="9">
        <f t="shared" si="0"/>
        <v>0</v>
      </c>
      <c r="AG324" s="9">
        <f t="shared" si="0"/>
        <v>0</v>
      </c>
      <c r="AH324" s="9">
        <f t="shared" si="0"/>
        <v>0</v>
      </c>
      <c r="AI324" s="9">
        <f t="shared" si="0"/>
        <v>0</v>
      </c>
      <c r="AJ324" s="9">
        <f t="shared" si="0"/>
        <v>0</v>
      </c>
      <c r="AK324" s="9">
        <f t="shared" si="0"/>
        <v>0</v>
      </c>
    </row>
    <row r="325" spans="1:37" x14ac:dyDescent="0.2">
      <c r="A325" s="3"/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</sheetData>
  <sheetProtection algorithmName="SHA-512" hashValue="tfme5EXxyV0dkWN+qbTcEtiafaWgCtC+HdtAmKa/YAGCUeuvRFaZfSTgu6g3u7Wb/lXtlG4Sucohpz2Zo6KxjA==" saltValue="UXpjF8HSKcqMFt72sgDtUg==" spinCount="100000" sheet="1" objects="1" scenarios="1"/>
  <mergeCells count="8">
    <mergeCell ref="A18:A20"/>
    <mergeCell ref="B18:B20"/>
    <mergeCell ref="B16:T16"/>
    <mergeCell ref="A11:T11"/>
    <mergeCell ref="B12:T12"/>
    <mergeCell ref="B13:T13"/>
    <mergeCell ref="B14:T14"/>
    <mergeCell ref="B15:T15"/>
  </mergeCells>
  <conditionalFormatting sqref="A21:A323">
    <cfRule type="expression" dxfId="3" priority="2">
      <formula>COUNTIF($AU$8:$AU$20,A21)&gt;0</formula>
    </cfRule>
    <cfRule type="expression" dxfId="2" priority="3">
      <formula>WEEKDAY(A21, 2)&gt;5</formula>
    </cfRule>
  </conditionalFormatting>
  <conditionalFormatting sqref="C18:AK19">
    <cfRule type="cellIs" dxfId="1" priority="1" operator="equal">
      <formula>""</formula>
    </cfRule>
  </conditionalFormatting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0052D-7F98-4A4A-8FC4-3CAE08EE3DC9}">
  <sheetPr>
    <pageSetUpPr fitToPage="1"/>
  </sheetPr>
  <dimension ref="A1:I37"/>
  <sheetViews>
    <sheetView workbookViewId="0">
      <selection activeCell="H3" sqref="H3"/>
    </sheetView>
  </sheetViews>
  <sheetFormatPr defaultRowHeight="15.75" x14ac:dyDescent="0.25"/>
  <cols>
    <col min="1" max="1" width="4.25" bestFit="1" customWidth="1"/>
    <col min="2" max="2" width="38.5" customWidth="1"/>
    <col min="6" max="6" width="9" customWidth="1"/>
  </cols>
  <sheetData>
    <row r="1" spans="1:9" ht="63" x14ac:dyDescent="0.25">
      <c r="A1" s="79" t="s">
        <v>13</v>
      </c>
      <c r="B1" s="79" t="s">
        <v>26</v>
      </c>
      <c r="C1" s="14" t="s">
        <v>27</v>
      </c>
      <c r="D1" s="14" t="s">
        <v>29</v>
      </c>
      <c r="E1" s="14" t="s">
        <v>88</v>
      </c>
      <c r="F1" s="14" t="s">
        <v>31</v>
      </c>
      <c r="G1" s="14" t="s">
        <v>32</v>
      </c>
      <c r="H1" s="14" t="s">
        <v>33</v>
      </c>
      <c r="I1" s="14" t="s">
        <v>34</v>
      </c>
    </row>
    <row r="2" spans="1:9" ht="47.25" x14ac:dyDescent="0.25">
      <c r="A2" s="79"/>
      <c r="B2" s="79"/>
      <c r="C2" s="14" t="s">
        <v>28</v>
      </c>
      <c r="D2" s="14" t="s">
        <v>30</v>
      </c>
      <c r="E2" s="14" t="s">
        <v>89</v>
      </c>
      <c r="F2" s="14" t="s">
        <v>90</v>
      </c>
      <c r="G2" s="14" t="s">
        <v>91</v>
      </c>
      <c r="H2" s="14" t="s">
        <v>35</v>
      </c>
      <c r="I2" s="14" t="s">
        <v>92</v>
      </c>
    </row>
    <row r="3" spans="1:9" ht="17.25" x14ac:dyDescent="0.25">
      <c r="A3" s="15" t="s">
        <v>36</v>
      </c>
      <c r="B3" s="15" cm="1">
        <f t="array" ref="B3:B37">TRANSPOSE('Ore Allievi 1'!C19:AK19)</f>
        <v>0</v>
      </c>
      <c r="C3" s="17" cm="1">
        <f t="array" ref="C3:C37">TRANSPOSE('Ore Allievi 1'!C325:AK325)</f>
        <v>0</v>
      </c>
      <c r="D3" s="17" cm="1">
        <f t="array" ref="D3:D37">TRANSPOSE('Ore Allievi 3'!C324:AK324)</f>
        <v>0</v>
      </c>
      <c r="E3" s="17" cm="1">
        <f t="array" ref="E3:E37">TRANSPOSE('Ore Allievi 2'!C324:AK324)</f>
        <v>0</v>
      </c>
      <c r="F3" s="17">
        <f>C3+D3+E3</f>
        <v>0</v>
      </c>
      <c r="G3" s="17" cm="1">
        <f t="array" ref="G3:G37">('Ore Allievi 1'!B325+'Ore Allievi 3'!B324)-(TRANSPOSE('Ore Allievi 1'!C325:AK325)+TRANSPOSE('Ore Allievi 2'!C324:AK324)+TRANSPOSE('Ore Allievi 3'!C324:AK324))</f>
        <v>0</v>
      </c>
      <c r="H3" s="28">
        <f>IF('Ore Allievi 1'!C20="Allievo da altro ist. (valido a saldo)","passerella",F3/Dati!$B$14)</f>
        <v>0</v>
      </c>
      <c r="I3" s="28">
        <f>G3/Dati!$B$14</f>
        <v>0</v>
      </c>
    </row>
    <row r="4" spans="1:9" ht="17.25" x14ac:dyDescent="0.25">
      <c r="A4" s="15" t="s">
        <v>37</v>
      </c>
      <c r="B4" s="15">
        <v>0</v>
      </c>
      <c r="C4" s="17">
        <v>0</v>
      </c>
      <c r="D4" s="17">
        <v>0</v>
      </c>
      <c r="E4" s="17">
        <v>0</v>
      </c>
      <c r="F4" s="17">
        <f t="shared" ref="F4:F37" si="0">C4+D4+E4</f>
        <v>0</v>
      </c>
      <c r="G4" s="17">
        <v>0</v>
      </c>
      <c r="H4" s="28">
        <f>IF('Ore Allievi 1'!C21="Allievo da altro ist. (valido a saldo)","passerella",F4/Dati!$B$14)</f>
        <v>0</v>
      </c>
      <c r="I4" s="28">
        <f>G4/Dati!$B$14</f>
        <v>0</v>
      </c>
    </row>
    <row r="5" spans="1:9" ht="17.25" x14ac:dyDescent="0.25">
      <c r="A5" s="15" t="s">
        <v>38</v>
      </c>
      <c r="B5" s="15">
        <v>0</v>
      </c>
      <c r="C5" s="17">
        <v>0</v>
      </c>
      <c r="D5" s="17">
        <v>0</v>
      </c>
      <c r="E5" s="17">
        <v>0</v>
      </c>
      <c r="F5" s="17">
        <f t="shared" si="0"/>
        <v>0</v>
      </c>
      <c r="G5" s="17">
        <v>0</v>
      </c>
      <c r="H5" s="28">
        <f>IF('Ore Allievi 1'!C22="Allievo da altro ist. (valido a saldo)","passerella",F5/Dati!$B$14)</f>
        <v>0</v>
      </c>
      <c r="I5" s="28">
        <f>G5/Dati!$B$14</f>
        <v>0</v>
      </c>
    </row>
    <row r="6" spans="1:9" ht="17.25" x14ac:dyDescent="0.25">
      <c r="A6" s="15" t="s">
        <v>39</v>
      </c>
      <c r="B6" s="15">
        <v>0</v>
      </c>
      <c r="C6" s="17">
        <v>0</v>
      </c>
      <c r="D6" s="17">
        <v>0</v>
      </c>
      <c r="E6" s="17">
        <v>0</v>
      </c>
      <c r="F6" s="17">
        <f t="shared" si="0"/>
        <v>0</v>
      </c>
      <c r="G6" s="17">
        <v>0</v>
      </c>
      <c r="H6" s="28">
        <f>IF('Ore Allievi 1'!C23="Allievo da altro ist. (valido a saldo)","passerella",F6/Dati!$B$14)</f>
        <v>0</v>
      </c>
      <c r="I6" s="28">
        <f>G6/Dati!$B$14</f>
        <v>0</v>
      </c>
    </row>
    <row r="7" spans="1:9" ht="17.25" x14ac:dyDescent="0.25">
      <c r="A7" s="15" t="s">
        <v>40</v>
      </c>
      <c r="B7" s="15">
        <v>0</v>
      </c>
      <c r="C7" s="17">
        <v>0</v>
      </c>
      <c r="D7" s="17">
        <v>0</v>
      </c>
      <c r="E7" s="17">
        <v>0</v>
      </c>
      <c r="F7" s="17">
        <f t="shared" si="0"/>
        <v>0</v>
      </c>
      <c r="G7" s="17">
        <v>0</v>
      </c>
      <c r="H7" s="28">
        <f>IF('Ore Allievi 1'!C24="Allievo da altro ist. (valido a saldo)","passerella",F7/Dati!$B$14)</f>
        <v>0</v>
      </c>
      <c r="I7" s="28">
        <f>G7/Dati!$B$14</f>
        <v>0</v>
      </c>
    </row>
    <row r="8" spans="1:9" ht="17.25" x14ac:dyDescent="0.25">
      <c r="A8" s="15" t="s">
        <v>41</v>
      </c>
      <c r="B8" s="15">
        <v>0</v>
      </c>
      <c r="C8" s="17">
        <v>0</v>
      </c>
      <c r="D8" s="17">
        <v>0</v>
      </c>
      <c r="E8" s="17">
        <v>0</v>
      </c>
      <c r="F8" s="17">
        <f t="shared" si="0"/>
        <v>0</v>
      </c>
      <c r="G8" s="17">
        <v>0</v>
      </c>
      <c r="H8" s="28">
        <f>IF('Ore Allievi 1'!C25="Allievo da altro ist. (valido a saldo)","passerella",F8/Dati!$B$14)</f>
        <v>0</v>
      </c>
      <c r="I8" s="28">
        <f>G8/Dati!$B$14</f>
        <v>0</v>
      </c>
    </row>
    <row r="9" spans="1:9" ht="17.25" x14ac:dyDescent="0.25">
      <c r="A9" s="15" t="s">
        <v>42</v>
      </c>
      <c r="B9" s="15">
        <v>0</v>
      </c>
      <c r="C9" s="17">
        <v>0</v>
      </c>
      <c r="D9" s="17">
        <v>0</v>
      </c>
      <c r="E9" s="17">
        <v>0</v>
      </c>
      <c r="F9" s="17">
        <f t="shared" si="0"/>
        <v>0</v>
      </c>
      <c r="G9" s="17">
        <v>0</v>
      </c>
      <c r="H9" s="28">
        <f>IF('Ore Allievi 1'!C26="Allievo da altro ist. (valido a saldo)","passerella",F9/Dati!$B$14)</f>
        <v>0</v>
      </c>
      <c r="I9" s="28">
        <f>G9/Dati!$B$14</f>
        <v>0</v>
      </c>
    </row>
    <row r="10" spans="1:9" ht="17.25" x14ac:dyDescent="0.25">
      <c r="A10" s="15" t="s">
        <v>43</v>
      </c>
      <c r="B10" s="15">
        <v>0</v>
      </c>
      <c r="C10" s="17">
        <v>0</v>
      </c>
      <c r="D10" s="17">
        <v>0</v>
      </c>
      <c r="E10" s="17">
        <v>0</v>
      </c>
      <c r="F10" s="17">
        <f t="shared" si="0"/>
        <v>0</v>
      </c>
      <c r="G10" s="17">
        <v>0</v>
      </c>
      <c r="H10" s="28">
        <f>IF('Ore Allievi 1'!C27="Allievo da altro ist. (valido a saldo)","passerella",F10/Dati!$B$14)</f>
        <v>0</v>
      </c>
      <c r="I10" s="28">
        <f>G10/Dati!$B$14</f>
        <v>0</v>
      </c>
    </row>
    <row r="11" spans="1:9" ht="17.25" x14ac:dyDescent="0.25">
      <c r="A11" s="15" t="s">
        <v>44</v>
      </c>
      <c r="B11" s="15">
        <v>0</v>
      </c>
      <c r="C11" s="17">
        <v>0</v>
      </c>
      <c r="D11" s="17">
        <v>0</v>
      </c>
      <c r="E11" s="17">
        <v>0</v>
      </c>
      <c r="F11" s="17">
        <f t="shared" si="0"/>
        <v>0</v>
      </c>
      <c r="G11" s="17">
        <v>0</v>
      </c>
      <c r="H11" s="28">
        <f>IF('Ore Allievi 1'!C28="Allievo da altro ist. (valido a saldo)","passerella",F11/Dati!$B$14)</f>
        <v>0</v>
      </c>
      <c r="I11" s="28">
        <f>G11/Dati!$B$14</f>
        <v>0</v>
      </c>
    </row>
    <row r="12" spans="1:9" ht="17.25" x14ac:dyDescent="0.25">
      <c r="A12" s="15" t="s">
        <v>45</v>
      </c>
      <c r="B12" s="15">
        <v>0</v>
      </c>
      <c r="C12" s="17">
        <v>0</v>
      </c>
      <c r="D12" s="17">
        <v>0</v>
      </c>
      <c r="E12" s="17">
        <v>0</v>
      </c>
      <c r="F12" s="17">
        <f t="shared" si="0"/>
        <v>0</v>
      </c>
      <c r="G12" s="17">
        <v>0</v>
      </c>
      <c r="H12" s="28">
        <f>IF('Ore Allievi 1'!C29="Allievo da altro ist. (valido a saldo)","passerella",F12/Dati!$B$14)</f>
        <v>0</v>
      </c>
      <c r="I12" s="28">
        <f>G12/Dati!$B$14</f>
        <v>0</v>
      </c>
    </row>
    <row r="13" spans="1:9" ht="17.25" x14ac:dyDescent="0.25">
      <c r="A13" s="15" t="s">
        <v>46</v>
      </c>
      <c r="B13" s="15">
        <v>0</v>
      </c>
      <c r="C13" s="17">
        <v>0</v>
      </c>
      <c r="D13" s="17">
        <v>0</v>
      </c>
      <c r="E13" s="17">
        <v>0</v>
      </c>
      <c r="F13" s="17">
        <f t="shared" si="0"/>
        <v>0</v>
      </c>
      <c r="G13" s="17">
        <v>0</v>
      </c>
      <c r="H13" s="28">
        <f>IF('Ore Allievi 1'!C30="Allievo da altro ist. (valido a saldo)","passerella",F13/Dati!$B$14)</f>
        <v>0</v>
      </c>
      <c r="I13" s="28">
        <f>G13/Dati!$B$14</f>
        <v>0</v>
      </c>
    </row>
    <row r="14" spans="1:9" ht="17.25" x14ac:dyDescent="0.25">
      <c r="A14" s="15" t="s">
        <v>47</v>
      </c>
      <c r="B14" s="15">
        <v>0</v>
      </c>
      <c r="C14" s="17">
        <v>0</v>
      </c>
      <c r="D14" s="17">
        <v>0</v>
      </c>
      <c r="E14" s="17">
        <v>0</v>
      </c>
      <c r="F14" s="17">
        <f t="shared" si="0"/>
        <v>0</v>
      </c>
      <c r="G14" s="17">
        <v>0</v>
      </c>
      <c r="H14" s="28">
        <f>IF('Ore Allievi 1'!C31="Allievo da altro ist. (valido a saldo)","passerella",F14/Dati!$B$14)</f>
        <v>0</v>
      </c>
      <c r="I14" s="28">
        <f>G14/Dati!$B$14</f>
        <v>0</v>
      </c>
    </row>
    <row r="15" spans="1:9" ht="17.25" x14ac:dyDescent="0.25">
      <c r="A15" s="15" t="s">
        <v>48</v>
      </c>
      <c r="B15" s="15">
        <v>0</v>
      </c>
      <c r="C15" s="17">
        <v>0</v>
      </c>
      <c r="D15" s="17">
        <v>0</v>
      </c>
      <c r="E15" s="17">
        <v>0</v>
      </c>
      <c r="F15" s="17">
        <f t="shared" si="0"/>
        <v>0</v>
      </c>
      <c r="G15" s="17">
        <v>0</v>
      </c>
      <c r="H15" s="28">
        <f>IF('Ore Allievi 1'!C32="Allievo da altro ist. (valido a saldo)","passerella",F15/Dati!$B$14)</f>
        <v>0</v>
      </c>
      <c r="I15" s="28">
        <f>G15/Dati!$B$14</f>
        <v>0</v>
      </c>
    </row>
    <row r="16" spans="1:9" ht="17.25" x14ac:dyDescent="0.25">
      <c r="A16" s="15" t="s">
        <v>49</v>
      </c>
      <c r="B16" s="15">
        <v>0</v>
      </c>
      <c r="C16" s="17">
        <v>0</v>
      </c>
      <c r="D16" s="17">
        <v>0</v>
      </c>
      <c r="E16" s="17">
        <v>0</v>
      </c>
      <c r="F16" s="17">
        <f t="shared" si="0"/>
        <v>0</v>
      </c>
      <c r="G16" s="17">
        <v>0</v>
      </c>
      <c r="H16" s="28">
        <f>IF('Ore Allievi 1'!C33="Allievo da altro ist. (valido a saldo)","passerella",F16/Dati!$B$14)</f>
        <v>0</v>
      </c>
      <c r="I16" s="28">
        <f>G16/Dati!$B$14</f>
        <v>0</v>
      </c>
    </row>
    <row r="17" spans="1:9" ht="17.25" x14ac:dyDescent="0.25">
      <c r="A17" s="15" t="s">
        <v>50</v>
      </c>
      <c r="B17" s="15">
        <v>0</v>
      </c>
      <c r="C17" s="17">
        <v>0</v>
      </c>
      <c r="D17" s="17">
        <v>0</v>
      </c>
      <c r="E17" s="17">
        <v>0</v>
      </c>
      <c r="F17" s="17">
        <f t="shared" si="0"/>
        <v>0</v>
      </c>
      <c r="G17" s="17">
        <v>0</v>
      </c>
      <c r="H17" s="28">
        <f>IF('Ore Allievi 1'!C34="Allievo da altro ist. (valido a saldo)","passerella",F17/Dati!$B$14)</f>
        <v>0</v>
      </c>
      <c r="I17" s="28">
        <f>G17/Dati!$B$14</f>
        <v>0</v>
      </c>
    </row>
    <row r="18" spans="1:9" ht="17.25" x14ac:dyDescent="0.25">
      <c r="A18" s="15" t="s">
        <v>51</v>
      </c>
      <c r="B18" s="15">
        <v>0</v>
      </c>
      <c r="C18" s="17">
        <v>0</v>
      </c>
      <c r="D18" s="17">
        <v>0</v>
      </c>
      <c r="E18" s="17">
        <v>0</v>
      </c>
      <c r="F18" s="17">
        <f t="shared" si="0"/>
        <v>0</v>
      </c>
      <c r="G18" s="17">
        <v>0</v>
      </c>
      <c r="H18" s="28">
        <f>IF('Ore Allievi 1'!C35="Allievo da altro ist. (valido a saldo)","passerella",F18/Dati!$B$14)</f>
        <v>0</v>
      </c>
      <c r="I18" s="28">
        <f>G18/Dati!$B$14</f>
        <v>0</v>
      </c>
    </row>
    <row r="19" spans="1:9" ht="17.25" x14ac:dyDescent="0.25">
      <c r="A19" s="15" t="s">
        <v>52</v>
      </c>
      <c r="B19" s="15">
        <v>0</v>
      </c>
      <c r="C19" s="17">
        <v>0</v>
      </c>
      <c r="D19" s="17">
        <v>0</v>
      </c>
      <c r="E19" s="17">
        <v>0</v>
      </c>
      <c r="F19" s="17">
        <f t="shared" si="0"/>
        <v>0</v>
      </c>
      <c r="G19" s="17">
        <v>0</v>
      </c>
      <c r="H19" s="28">
        <f>IF('Ore Allievi 1'!C36="Allievo da altro ist. (valido a saldo)","passerella",F19/Dati!$B$14)</f>
        <v>0</v>
      </c>
      <c r="I19" s="28">
        <f>G19/Dati!$B$14</f>
        <v>0</v>
      </c>
    </row>
    <row r="20" spans="1:9" ht="17.25" x14ac:dyDescent="0.25">
      <c r="A20" s="15" t="s">
        <v>53</v>
      </c>
      <c r="B20" s="15">
        <v>0</v>
      </c>
      <c r="C20" s="17">
        <v>0</v>
      </c>
      <c r="D20" s="17">
        <v>0</v>
      </c>
      <c r="E20" s="17">
        <v>0</v>
      </c>
      <c r="F20" s="17">
        <f t="shared" si="0"/>
        <v>0</v>
      </c>
      <c r="G20" s="17">
        <v>0</v>
      </c>
      <c r="H20" s="28">
        <f>IF('Ore Allievi 1'!C37="Allievo da altro ist. (valido a saldo)","passerella",F20/Dati!$B$14)</f>
        <v>0</v>
      </c>
      <c r="I20" s="28">
        <f>G20/Dati!$B$14</f>
        <v>0</v>
      </c>
    </row>
    <row r="21" spans="1:9" ht="17.25" x14ac:dyDescent="0.25">
      <c r="A21" s="15" t="s">
        <v>54</v>
      </c>
      <c r="B21" s="15">
        <v>0</v>
      </c>
      <c r="C21" s="17">
        <v>0</v>
      </c>
      <c r="D21" s="17">
        <v>0</v>
      </c>
      <c r="E21" s="17">
        <v>0</v>
      </c>
      <c r="F21" s="17">
        <f t="shared" si="0"/>
        <v>0</v>
      </c>
      <c r="G21" s="17">
        <v>0</v>
      </c>
      <c r="H21" s="28">
        <f>IF('Ore Allievi 1'!C38="Allievo da altro ist. (valido a saldo)","passerella",F21/Dati!$B$14)</f>
        <v>0</v>
      </c>
      <c r="I21" s="28">
        <f>G21/Dati!$B$14</f>
        <v>0</v>
      </c>
    </row>
    <row r="22" spans="1:9" ht="17.25" x14ac:dyDescent="0.25">
      <c r="A22" s="15" t="s">
        <v>55</v>
      </c>
      <c r="B22" s="15">
        <v>0</v>
      </c>
      <c r="C22" s="17">
        <v>0</v>
      </c>
      <c r="D22" s="17">
        <v>0</v>
      </c>
      <c r="E22" s="17">
        <v>0</v>
      </c>
      <c r="F22" s="17">
        <f t="shared" si="0"/>
        <v>0</v>
      </c>
      <c r="G22" s="17">
        <v>0</v>
      </c>
      <c r="H22" s="28">
        <f>IF('Ore Allievi 1'!C39="Allievo da altro ist. (valido a saldo)","passerella",F22/Dati!$B$14)</f>
        <v>0</v>
      </c>
      <c r="I22" s="28">
        <f>G22/Dati!$B$14</f>
        <v>0</v>
      </c>
    </row>
    <row r="23" spans="1:9" ht="17.25" x14ac:dyDescent="0.25">
      <c r="A23" s="15" t="s">
        <v>56</v>
      </c>
      <c r="B23" s="15">
        <v>0</v>
      </c>
      <c r="C23" s="17">
        <v>0</v>
      </c>
      <c r="D23" s="17">
        <v>0</v>
      </c>
      <c r="E23" s="17">
        <v>0</v>
      </c>
      <c r="F23" s="17">
        <f t="shared" si="0"/>
        <v>0</v>
      </c>
      <c r="G23" s="17">
        <v>0</v>
      </c>
      <c r="H23" s="28">
        <f>IF('Ore Allievi 1'!C40="Allievo da altro ist. (valido a saldo)","passerella",F23/Dati!$B$14)</f>
        <v>0</v>
      </c>
      <c r="I23" s="28">
        <f>G23/Dati!$B$14</f>
        <v>0</v>
      </c>
    </row>
    <row r="24" spans="1:9" ht="17.25" x14ac:dyDescent="0.25">
      <c r="A24" s="15" t="s">
        <v>57</v>
      </c>
      <c r="B24" s="15">
        <v>0</v>
      </c>
      <c r="C24" s="17">
        <v>0</v>
      </c>
      <c r="D24" s="17">
        <v>0</v>
      </c>
      <c r="E24" s="17">
        <v>0</v>
      </c>
      <c r="F24" s="17">
        <f t="shared" si="0"/>
        <v>0</v>
      </c>
      <c r="G24" s="17">
        <v>0</v>
      </c>
      <c r="H24" s="28">
        <f>IF('Ore Allievi 1'!C41="Allievo da altro ist. (valido a saldo)","passerella",F24/Dati!$B$14)</f>
        <v>0</v>
      </c>
      <c r="I24" s="28">
        <f>G24/Dati!$B$14</f>
        <v>0</v>
      </c>
    </row>
    <row r="25" spans="1:9" ht="17.25" x14ac:dyDescent="0.25">
      <c r="A25" s="15" t="s">
        <v>58</v>
      </c>
      <c r="B25" s="15">
        <v>0</v>
      </c>
      <c r="C25" s="17">
        <v>0</v>
      </c>
      <c r="D25" s="17">
        <v>0</v>
      </c>
      <c r="E25" s="17">
        <v>0</v>
      </c>
      <c r="F25" s="17">
        <f t="shared" si="0"/>
        <v>0</v>
      </c>
      <c r="G25" s="17">
        <v>0</v>
      </c>
      <c r="H25" s="28">
        <f>IF('Ore Allievi 1'!C42="Allievo da altro ist. (valido a saldo)","passerella",F25/Dati!$B$14)</f>
        <v>0</v>
      </c>
      <c r="I25" s="28">
        <f>G25/Dati!$B$14</f>
        <v>0</v>
      </c>
    </row>
    <row r="26" spans="1:9" ht="17.25" x14ac:dyDescent="0.25">
      <c r="A26" s="15" t="s">
        <v>59</v>
      </c>
      <c r="B26" s="15">
        <v>0</v>
      </c>
      <c r="C26" s="17">
        <v>0</v>
      </c>
      <c r="D26" s="17">
        <v>0</v>
      </c>
      <c r="E26" s="17">
        <v>0</v>
      </c>
      <c r="F26" s="17">
        <f t="shared" si="0"/>
        <v>0</v>
      </c>
      <c r="G26" s="17">
        <v>0</v>
      </c>
      <c r="H26" s="28">
        <f>IF('Ore Allievi 1'!C43="Allievo da altro ist. (valido a saldo)","passerella",F26/Dati!$B$14)</f>
        <v>0</v>
      </c>
      <c r="I26" s="28">
        <f>G26/Dati!$B$14</f>
        <v>0</v>
      </c>
    </row>
    <row r="27" spans="1:9" ht="17.25" x14ac:dyDescent="0.25">
      <c r="A27" s="15" t="s">
        <v>60</v>
      </c>
      <c r="B27" s="15">
        <v>0</v>
      </c>
      <c r="C27" s="17">
        <v>0</v>
      </c>
      <c r="D27" s="17">
        <v>0</v>
      </c>
      <c r="E27" s="17">
        <v>0</v>
      </c>
      <c r="F27" s="17">
        <f t="shared" si="0"/>
        <v>0</v>
      </c>
      <c r="G27" s="17">
        <v>0</v>
      </c>
      <c r="H27" s="28">
        <f>IF('Ore Allievi 1'!C44="Allievo da altro ist. (valido a saldo)","passerella",F27/Dati!$B$14)</f>
        <v>0</v>
      </c>
      <c r="I27" s="28">
        <f>G27/Dati!$B$14</f>
        <v>0</v>
      </c>
    </row>
    <row r="28" spans="1:9" ht="17.25" x14ac:dyDescent="0.25">
      <c r="A28" s="15" t="s">
        <v>61</v>
      </c>
      <c r="B28" s="15">
        <v>0</v>
      </c>
      <c r="C28" s="17">
        <v>0</v>
      </c>
      <c r="D28" s="17">
        <v>0</v>
      </c>
      <c r="E28" s="17">
        <v>0</v>
      </c>
      <c r="F28" s="17">
        <f t="shared" si="0"/>
        <v>0</v>
      </c>
      <c r="G28" s="17">
        <v>0</v>
      </c>
      <c r="H28" s="28">
        <f>IF('Ore Allievi 1'!C45="Allievo da altro ist. (valido a saldo)","passerella",F28/Dati!$B$14)</f>
        <v>0</v>
      </c>
      <c r="I28" s="28">
        <f>G28/Dati!$B$14</f>
        <v>0</v>
      </c>
    </row>
    <row r="29" spans="1:9" ht="17.25" x14ac:dyDescent="0.25">
      <c r="A29" s="15" t="s">
        <v>62</v>
      </c>
      <c r="B29" s="15">
        <v>0</v>
      </c>
      <c r="C29" s="17">
        <v>0</v>
      </c>
      <c r="D29" s="17">
        <v>0</v>
      </c>
      <c r="E29" s="17">
        <v>0</v>
      </c>
      <c r="F29" s="17">
        <f t="shared" si="0"/>
        <v>0</v>
      </c>
      <c r="G29" s="17">
        <v>0</v>
      </c>
      <c r="H29" s="28">
        <f>IF('Ore Allievi 1'!C46="Allievo da altro ist. (valido a saldo)","passerella",F29/Dati!$B$14)</f>
        <v>0</v>
      </c>
      <c r="I29" s="28">
        <f>G29/Dati!$B$14</f>
        <v>0</v>
      </c>
    </row>
    <row r="30" spans="1:9" ht="17.25" x14ac:dyDescent="0.25">
      <c r="A30" s="15" t="s">
        <v>65</v>
      </c>
      <c r="B30" s="15">
        <v>0</v>
      </c>
      <c r="C30" s="17">
        <v>0</v>
      </c>
      <c r="D30" s="17">
        <v>0</v>
      </c>
      <c r="E30" s="17">
        <v>0</v>
      </c>
      <c r="F30" s="17">
        <f t="shared" si="0"/>
        <v>0</v>
      </c>
      <c r="G30" s="17">
        <v>0</v>
      </c>
      <c r="H30" s="28">
        <f>IF('Ore Allievi 1'!C47="Allievo da altro ist. (valido a saldo)","passerella",F30/Dati!$B$14)</f>
        <v>0</v>
      </c>
      <c r="I30" s="28">
        <f>G30/Dati!$B$14</f>
        <v>0</v>
      </c>
    </row>
    <row r="31" spans="1:9" ht="17.25" x14ac:dyDescent="0.25">
      <c r="A31" s="15" t="s">
        <v>66</v>
      </c>
      <c r="B31" s="15">
        <v>0</v>
      </c>
      <c r="C31" s="17">
        <v>0</v>
      </c>
      <c r="D31" s="17">
        <v>0</v>
      </c>
      <c r="E31" s="17">
        <v>0</v>
      </c>
      <c r="F31" s="17">
        <f t="shared" si="0"/>
        <v>0</v>
      </c>
      <c r="G31" s="17">
        <v>0</v>
      </c>
      <c r="H31" s="28">
        <f>IF('Ore Allievi 1'!C48="Allievo da altro ist. (valido a saldo)","passerella",F31/Dati!$B$14)</f>
        <v>0</v>
      </c>
      <c r="I31" s="28">
        <f>G31/Dati!$B$14</f>
        <v>0</v>
      </c>
    </row>
    <row r="32" spans="1:9" ht="17.25" x14ac:dyDescent="0.25">
      <c r="A32" s="15" t="s">
        <v>63</v>
      </c>
      <c r="B32" s="15">
        <v>0</v>
      </c>
      <c r="C32" s="17">
        <v>0</v>
      </c>
      <c r="D32" s="17">
        <v>0</v>
      </c>
      <c r="E32" s="17">
        <v>0</v>
      </c>
      <c r="F32" s="17">
        <f t="shared" si="0"/>
        <v>0</v>
      </c>
      <c r="G32" s="17">
        <v>0</v>
      </c>
      <c r="H32" s="28">
        <f>IF('Ore Allievi 1'!C49="Allievo da altro ist. (valido a saldo)","passerella",F32/Dati!$B$14)</f>
        <v>0</v>
      </c>
      <c r="I32" s="28">
        <f>G32/Dati!$B$14</f>
        <v>0</v>
      </c>
    </row>
    <row r="33" spans="1:9" ht="17.25" x14ac:dyDescent="0.25">
      <c r="A33" s="15" t="s">
        <v>64</v>
      </c>
      <c r="B33" s="15">
        <v>0</v>
      </c>
      <c r="C33" s="17">
        <v>0</v>
      </c>
      <c r="D33" s="17">
        <v>0</v>
      </c>
      <c r="E33" s="17">
        <v>0</v>
      </c>
      <c r="F33" s="17">
        <f t="shared" si="0"/>
        <v>0</v>
      </c>
      <c r="G33" s="17">
        <v>0</v>
      </c>
      <c r="H33" s="28">
        <f>IF('Ore Allievi 1'!C50="Allievo da altro ist. (valido a saldo)","passerella",F33/Dati!$B$14)</f>
        <v>0</v>
      </c>
      <c r="I33" s="28">
        <f>G33/Dati!$B$14</f>
        <v>0</v>
      </c>
    </row>
    <row r="34" spans="1:9" ht="17.25" x14ac:dyDescent="0.25">
      <c r="A34" s="15" t="s">
        <v>64</v>
      </c>
      <c r="B34" s="15">
        <v>0</v>
      </c>
      <c r="C34" s="17">
        <v>0</v>
      </c>
      <c r="D34" s="17">
        <v>0</v>
      </c>
      <c r="E34" s="17">
        <v>0</v>
      </c>
      <c r="F34" s="17">
        <f t="shared" si="0"/>
        <v>0</v>
      </c>
      <c r="G34" s="17">
        <v>0</v>
      </c>
      <c r="H34" s="28">
        <f>IF('Ore Allievi 1'!C51="Allievo da altro ist. (valido a saldo)","passerella",F34/Dati!$B$14)</f>
        <v>0</v>
      </c>
      <c r="I34" s="28">
        <f>G34/Dati!$B$14</f>
        <v>0</v>
      </c>
    </row>
    <row r="35" spans="1:9" ht="17.25" x14ac:dyDescent="0.25">
      <c r="A35" s="15" t="s">
        <v>64</v>
      </c>
      <c r="B35" s="15">
        <v>0</v>
      </c>
      <c r="C35" s="17">
        <v>0</v>
      </c>
      <c r="D35" s="17">
        <v>0</v>
      </c>
      <c r="E35" s="17">
        <v>0</v>
      </c>
      <c r="F35" s="17">
        <f t="shared" si="0"/>
        <v>0</v>
      </c>
      <c r="G35" s="17">
        <v>0</v>
      </c>
      <c r="H35" s="28">
        <f>IF('Ore Allievi 1'!C52="Allievo da altro ist. (valido a saldo)","passerella",F35/Dati!$B$14)</f>
        <v>0</v>
      </c>
      <c r="I35" s="28">
        <f>G35/Dati!$B$14</f>
        <v>0</v>
      </c>
    </row>
    <row r="36" spans="1:9" ht="17.25" x14ac:dyDescent="0.25">
      <c r="A36" s="15" t="s">
        <v>64</v>
      </c>
      <c r="B36" s="15">
        <v>0</v>
      </c>
      <c r="C36" s="17">
        <v>0</v>
      </c>
      <c r="D36" s="17">
        <v>0</v>
      </c>
      <c r="E36" s="17">
        <v>0</v>
      </c>
      <c r="F36" s="17">
        <f t="shared" si="0"/>
        <v>0</v>
      </c>
      <c r="G36" s="17">
        <v>0</v>
      </c>
      <c r="H36" s="28">
        <f>IF('Ore Allievi 1'!C53="Allievo da altro ist. (valido a saldo)","passerella",F36/Dati!$B$14)</f>
        <v>0</v>
      </c>
      <c r="I36" s="28">
        <f>G36/Dati!$B$14</f>
        <v>0</v>
      </c>
    </row>
    <row r="37" spans="1:9" ht="17.25" x14ac:dyDescent="0.25">
      <c r="A37" s="15" t="s">
        <v>64</v>
      </c>
      <c r="B37" s="15">
        <v>0</v>
      </c>
      <c r="C37" s="17">
        <v>0</v>
      </c>
      <c r="D37" s="17">
        <v>0</v>
      </c>
      <c r="E37" s="17">
        <v>0</v>
      </c>
      <c r="F37" s="17">
        <f t="shared" si="0"/>
        <v>0</v>
      </c>
      <c r="G37" s="17">
        <v>0</v>
      </c>
      <c r="H37" s="28">
        <f>IF('Ore Allievi 1'!C54="Allievo da altro ist. (valido a saldo)","passerella",F37/Dati!$B$14)</f>
        <v>0</v>
      </c>
      <c r="I37" s="28">
        <f>G37/Dati!$B$14</f>
        <v>0</v>
      </c>
    </row>
  </sheetData>
  <sheetProtection algorithmName="SHA-512" hashValue="m+9FAkPBkGTS9G4EXw4v4iBQ8KaBAn7ZxoDzntZJDir7ckh3FCbRl4Qnr7wXIFXV81VuT5wTmJId715BZPLOJw==" saltValue="VovqLIgvL6Oen9yoU12Org==" spinCount="100000" sheet="1" objects="1" scenarios="1"/>
  <mergeCells count="2">
    <mergeCell ref="A1:A2"/>
    <mergeCell ref="B1:B2"/>
  </mergeCells>
  <phoneticPr fontId="2" type="noConversion"/>
  <pageMargins left="0.7" right="0.7" top="0.75" bottom="0.75" header="0.3" footer="0.3"/>
  <pageSetup paperSize="9" scale="76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10A82-51D9-4230-AE1B-E5F90E04B54B}">
  <sheetPr>
    <pageSetUpPr fitToPage="1"/>
  </sheetPr>
  <dimension ref="A1:I7"/>
  <sheetViews>
    <sheetView workbookViewId="0">
      <selection activeCell="J7" sqref="J7"/>
    </sheetView>
  </sheetViews>
  <sheetFormatPr defaultRowHeight="15.75" x14ac:dyDescent="0.25"/>
  <cols>
    <col min="1" max="1" width="3.375" bestFit="1" customWidth="1"/>
    <col min="2" max="2" width="26.75" customWidth="1"/>
    <col min="3" max="3" width="34.875" customWidth="1"/>
    <col min="5" max="5" width="11.875" bestFit="1" customWidth="1"/>
    <col min="7" max="7" width="28.5" customWidth="1"/>
  </cols>
  <sheetData>
    <row r="1" spans="1:9" ht="30" x14ac:dyDescent="0.25">
      <c r="A1" s="11" t="s">
        <v>13</v>
      </c>
      <c r="B1" s="11" t="s">
        <v>14</v>
      </c>
      <c r="C1" s="11" t="s">
        <v>15</v>
      </c>
      <c r="D1" s="11" t="s">
        <v>16</v>
      </c>
      <c r="E1" s="11" t="s">
        <v>17</v>
      </c>
      <c r="F1" s="11" t="s">
        <v>106</v>
      </c>
      <c r="G1" s="11" t="s">
        <v>11</v>
      </c>
    </row>
    <row r="2" spans="1:9" x14ac:dyDescent="0.25">
      <c r="A2" s="12" t="s">
        <v>18</v>
      </c>
      <c r="B2" s="12" t="s">
        <v>19</v>
      </c>
      <c r="C2" s="12" t="s">
        <v>118</v>
      </c>
      <c r="D2" s="13"/>
      <c r="E2" s="59">
        <f>SUMIF('Ore docenti'!C20:AC20, "B", 'Ore docenti'!C324:AC324)</f>
        <v>0</v>
      </c>
      <c r="F2" s="21">
        <v>131.63</v>
      </c>
      <c r="G2" s="22">
        <f>E2*F2</f>
        <v>0</v>
      </c>
      <c r="I2" s="64" t="str">
        <f>IF(E2&gt;570,"ATTENZIONE: STAI RENDICONTANDO UN NUMERO DI ORE DI FASCIA B SUPERIORE A QUELLO AMMESSO DALL'AVVISO","")</f>
        <v/>
      </c>
    </row>
    <row r="3" spans="1:9" x14ac:dyDescent="0.25">
      <c r="A3" s="12" t="s">
        <v>18</v>
      </c>
      <c r="B3" s="12" t="s">
        <v>19</v>
      </c>
      <c r="C3" s="12" t="s">
        <v>119</v>
      </c>
      <c r="D3" s="13"/>
      <c r="E3" s="59">
        <f>SUMIF('Ore docenti'!C20:AC20, "C", 'Ore docenti'!C324:AC324)</f>
        <v>0</v>
      </c>
      <c r="F3" s="21">
        <v>82.27</v>
      </c>
      <c r="G3" s="22">
        <f t="shared" ref="G3:G4" si="0">E3*F3</f>
        <v>0</v>
      </c>
    </row>
    <row r="4" spans="1:9" x14ac:dyDescent="0.25">
      <c r="A4" s="12" t="s">
        <v>18</v>
      </c>
      <c r="B4" s="12" t="s">
        <v>19</v>
      </c>
      <c r="C4" s="12" t="s">
        <v>25</v>
      </c>
      <c r="D4" s="13"/>
      <c r="E4" s="59" cm="1">
        <f t="array" ref="E4">IFERROR(IF(Dati!B18="A saldo",(900-(E2+E3)),MAX(_xlfn._xlws.FILTER('Ore Allievi 3'!C324:AK324, 'Ore Allievi 1'!C19:AK19 &lt;&gt; ""))),0)</f>
        <v>0</v>
      </c>
      <c r="F4" s="21">
        <v>82.27</v>
      </c>
      <c r="G4" s="22">
        <f t="shared" si="0"/>
        <v>0</v>
      </c>
    </row>
    <row r="5" spans="1:9" x14ac:dyDescent="0.25">
      <c r="A5" s="80" t="s">
        <v>20</v>
      </c>
      <c r="B5" s="80"/>
      <c r="C5" s="80"/>
      <c r="D5" s="80"/>
      <c r="E5" s="80"/>
      <c r="F5" s="80"/>
      <c r="G5" s="22">
        <f>SUM(G2:G4)</f>
        <v>0</v>
      </c>
    </row>
    <row r="6" spans="1:9" ht="17.25" x14ac:dyDescent="0.25">
      <c r="A6" s="12" t="s">
        <v>21</v>
      </c>
      <c r="B6" s="12" t="s">
        <v>22</v>
      </c>
      <c r="C6" s="12" t="s">
        <v>23</v>
      </c>
      <c r="D6" s="20">
        <f>IF(Dati!B18="A saldo",COUNTIFS('Ore Allievi 1'!C20:AK20,"Allievo da altro ist. (valido a saldo)")+COUNTIFS('Riepilogo sit allievi'!H3:H37,"&gt;=0,75")-COUNTIFS('Ore Allievi 1'!C20:AK20,"Allievo ritirato"),35-COUNTBLANK('Ore Allievi 1'!$C$19:$AK$19))</f>
        <v>0</v>
      </c>
      <c r="E6" s="59">
        <f>SUM('Ore Allievi 1'!C325:AK325)+SUM('Ore Allievi 2'!C324:AK324)+SUM('Ore Allievi 3'!C324:AK324)</f>
        <v>0</v>
      </c>
      <c r="F6" s="21">
        <v>0.9</v>
      </c>
      <c r="G6" s="22">
        <f>E6*F6</f>
        <v>0</v>
      </c>
    </row>
    <row r="7" spans="1:9" x14ac:dyDescent="0.25">
      <c r="A7" s="80" t="s">
        <v>24</v>
      </c>
      <c r="B7" s="80"/>
      <c r="C7" s="80"/>
      <c r="D7" s="80"/>
      <c r="E7" s="80"/>
      <c r="F7" s="80"/>
      <c r="G7" s="22">
        <f>G5+G6</f>
        <v>0</v>
      </c>
    </row>
  </sheetData>
  <sheetProtection algorithmName="SHA-512" hashValue="HjbSZSON85KCZYSjcHgKdGlQPAjmpM2XC/yM1WsWC5aiQpGf0wH/kOI81Pf1rxCLLibf2mHXXNrnOq8vXeDF3g==" saltValue="82RflDpnWFndp+yZVrZqdg==" spinCount="100000" sheet="1" objects="1" scenarios="1"/>
  <mergeCells count="2">
    <mergeCell ref="A5:F5"/>
    <mergeCell ref="A7:F7"/>
  </mergeCells>
  <pageMargins left="0.7" right="0.7" top="0.75" bottom="0.75" header="0.3" footer="0.3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09790-003D-4214-937B-9F0F02E95653}">
  <sheetPr>
    <pageSetUpPr fitToPage="1"/>
  </sheetPr>
  <dimension ref="A1:I11"/>
  <sheetViews>
    <sheetView workbookViewId="0">
      <selection activeCell="G5" sqref="G5"/>
    </sheetView>
  </sheetViews>
  <sheetFormatPr defaultRowHeight="15.75" x14ac:dyDescent="0.25"/>
  <cols>
    <col min="1" max="1" width="54.5" customWidth="1"/>
    <col min="2" max="3" width="12.5" bestFit="1" customWidth="1"/>
    <col min="4" max="4" width="13.375" bestFit="1" customWidth="1"/>
    <col min="5" max="5" width="15.5" customWidth="1"/>
  </cols>
  <sheetData>
    <row r="1" spans="1:9" x14ac:dyDescent="0.25">
      <c r="A1" s="42" t="s">
        <v>93</v>
      </c>
      <c r="B1" s="43" t="s">
        <v>16</v>
      </c>
      <c r="C1" s="43" t="s">
        <v>94</v>
      </c>
      <c r="D1" s="44" t="s">
        <v>95</v>
      </c>
      <c r="E1" s="44" t="s">
        <v>11</v>
      </c>
    </row>
    <row r="2" spans="1:9" x14ac:dyDescent="0.25">
      <c r="A2" s="45" t="s">
        <v>96</v>
      </c>
      <c r="B2" s="56">
        <v>15</v>
      </c>
      <c r="C2" s="57">
        <f>630*131.63+270*82.27</f>
        <v>105139.79999999999</v>
      </c>
      <c r="D2" s="58">
        <f>900*15*0.9</f>
        <v>12150</v>
      </c>
      <c r="E2" s="50">
        <f>C2+D2</f>
        <v>117289.79999999999</v>
      </c>
    </row>
    <row r="3" spans="1:9" x14ac:dyDescent="0.25">
      <c r="A3" s="45" t="s">
        <v>97</v>
      </c>
      <c r="B3" s="56"/>
      <c r="C3" s="57"/>
      <c r="D3" s="58"/>
      <c r="E3" s="50">
        <f>C3+D3</f>
        <v>0</v>
      </c>
    </row>
    <row r="4" spans="1:9" x14ac:dyDescent="0.25">
      <c r="A4" s="45" t="s">
        <v>98</v>
      </c>
      <c r="B4" s="48"/>
      <c r="C4" s="52">
        <f>ROUND(1-(C3/C2),4)</f>
        <v>1</v>
      </c>
      <c r="D4" s="48"/>
      <c r="E4" s="48"/>
    </row>
    <row r="5" spans="1:9" ht="17.25" x14ac:dyDescent="0.3">
      <c r="A5" s="45" t="s">
        <v>99</v>
      </c>
      <c r="B5" s="49"/>
      <c r="C5" s="46">
        <f>Avanzamento!G5</f>
        <v>0</v>
      </c>
      <c r="D5" s="46">
        <f>Avanzamento!G6</f>
        <v>0</v>
      </c>
      <c r="E5" s="46">
        <f>C5+D5</f>
        <v>0</v>
      </c>
      <c r="G5" s="65" t="str">
        <f>IF(OR(C5&gt;C3,D5&gt;D3),"ATTENZIONE: STAI RENDICONTANDO UN IMPORTO MAGGIORE DI QUANTO TI E' STATO APPROVATO","")</f>
        <v/>
      </c>
    </row>
    <row r="6" spans="1:9" x14ac:dyDescent="0.25">
      <c r="A6" s="45" t="s">
        <v>120</v>
      </c>
      <c r="B6" s="49"/>
      <c r="C6" s="47">
        <f>ROUND(C5-(C5*C4),2)</f>
        <v>0</v>
      </c>
      <c r="D6" s="47">
        <f>D5</f>
        <v>0</v>
      </c>
      <c r="E6" s="51">
        <f>C6+D6</f>
        <v>0</v>
      </c>
    </row>
    <row r="7" spans="1:9" x14ac:dyDescent="0.25">
      <c r="A7" s="45" t="s">
        <v>101</v>
      </c>
      <c r="B7" s="49"/>
      <c r="C7" s="46">
        <f>ROUND(C5-(C5*C4),2)</f>
        <v>0</v>
      </c>
      <c r="D7" s="46">
        <f>(SUMIF('Riepilogo sit allievi'!H3:H37,"&lt;0,75",'Riepilogo sit allievi'!F3:F37)*0.9)+(COUNTIFS('Riepilogo sit allievi'!H3:H37,"&gt;=0,75")*0.9*Dati!B14)</f>
        <v>0</v>
      </c>
      <c r="E7" s="51">
        <f>C7+D7</f>
        <v>0</v>
      </c>
    </row>
    <row r="8" spans="1:9" ht="17.25" x14ac:dyDescent="0.35">
      <c r="A8" s="81" t="s">
        <v>107</v>
      </c>
      <c r="B8" s="81"/>
      <c r="C8" s="81"/>
      <c r="D8" s="81"/>
      <c r="E8" s="61">
        <f>IFERROR(IF(Dati!B18="A saldo",E7/E3,E6/E3),0)</f>
        <v>0</v>
      </c>
    </row>
    <row r="11" spans="1:9" x14ac:dyDescent="0.25">
      <c r="H11" s="55"/>
      <c r="I11" s="55"/>
    </row>
  </sheetData>
  <sheetProtection algorithmName="SHA-512" hashValue="DfWHQL1F+B2/rbrqfJ1WBWW/Q0LYR0DCb1odPzG0FdshPqStyM3EhUdL/FH+FwdUn9YwokWcauY4DN8OUodwog==" saltValue="DN4IrA3aJVLaLzMuXO4qgw==" spinCount="100000" sheet="1" objects="1" scenarios="1"/>
  <mergeCells count="1">
    <mergeCell ref="A8:D8"/>
  </mergeCells>
  <conditionalFormatting sqref="B2:D3">
    <cfRule type="cellIs" dxfId="0" priority="1" operator="equal">
      <formula>""</formula>
    </cfRule>
  </conditionalFormatting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9</vt:i4>
      </vt:variant>
    </vt:vector>
  </HeadingPairs>
  <TitlesOfParts>
    <vt:vector size="18" baseType="lpstr">
      <vt:lpstr>Dati</vt:lpstr>
      <vt:lpstr>Dichiarazione</vt:lpstr>
      <vt:lpstr>Ore docenti</vt:lpstr>
      <vt:lpstr>Ore Allievi 1</vt:lpstr>
      <vt:lpstr>Ore Allievi 2</vt:lpstr>
      <vt:lpstr>Ore Allievi 3</vt:lpstr>
      <vt:lpstr>Riepilogo sit allievi</vt:lpstr>
      <vt:lpstr>Avanzamento</vt:lpstr>
      <vt:lpstr>Riepilogo importi</vt:lpstr>
      <vt:lpstr>Avanzamento!Area_stampa</vt:lpstr>
      <vt:lpstr>Dati!Area_stampa</vt:lpstr>
      <vt:lpstr>Dichiarazione!Area_stampa</vt:lpstr>
      <vt:lpstr>'Ore Allievi 1'!Area_stampa</vt:lpstr>
      <vt:lpstr>'Ore Allievi 2'!Area_stampa</vt:lpstr>
      <vt:lpstr>'Ore Allievi 3'!Area_stampa</vt:lpstr>
      <vt:lpstr>'Ore docenti'!Area_stampa</vt:lpstr>
      <vt:lpstr>'Riepilogo importi'!Area_stampa</vt:lpstr>
      <vt:lpstr>'Riepilogo sit allievi'!Area_stampa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Nuccorini</dc:creator>
  <cp:lastModifiedBy>Anna Maria Belli</cp:lastModifiedBy>
  <cp:lastPrinted>2026-02-26T14:50:04Z</cp:lastPrinted>
  <dcterms:created xsi:type="dcterms:W3CDTF">2026-01-26T07:55:47Z</dcterms:created>
  <dcterms:modified xsi:type="dcterms:W3CDTF">2026-05-12T12:30:24Z</dcterms:modified>
</cp:coreProperties>
</file>