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https://laziocrea-my.sharepoint.com/personal/scioffi_regione_lazio_it/Documents/Download lavorazione/"/>
    </mc:Choice>
  </mc:AlternateContent>
  <xr:revisionPtr revIDLastSave="1314" documentId="8_{C719304E-B766-44DB-8662-C9B8D518E369}" xr6:coauthVersionLast="47" xr6:coauthVersionMax="47" xr10:uidLastSave="{DD639CF9-BE0A-46AF-B59A-FD62F5F6D972}"/>
  <bookViews>
    <workbookView xWindow="-120" yWindow="-120" windowWidth="29040" windowHeight="15720" tabRatio="756" xr2:uid="{00000000-000D-0000-FFFF-FFFF00000000}"/>
  </bookViews>
  <sheets>
    <sheet name="RSA MANTENIMENTO ALTO" sheetId="1" r:id="rId1"/>
    <sheet name="RSA MANTENIMENTO BASSO" sheetId="2" r:id="rId2"/>
    <sheet name="RSA FUORI REGIONE" sheetId="10" r:id="rId3"/>
    <sheet name="RSA SEMIRESIDENZIALE " sheetId="8" r:id="rId4"/>
    <sheet name="CONTRIBUTO STRAORDINARIO" sheetId="11" r:id="rId5"/>
    <sheet name="TABELLA RIEPILOGATIVA" sheetId="9" r:id="rId6"/>
    <sheet name="NOTE COMPILAZIONE E LEGENDA " sheetId="5" r:id="rId7"/>
    <sheet name="MENU TENDINA" sheetId="4" r:id="rId8"/>
  </sheets>
  <externalReferences>
    <externalReference r:id="rId9"/>
    <externalReference r:id="rId10"/>
  </externalReferences>
  <definedNames>
    <definedName name="_xlnm._FilterDatabase" localSheetId="7" hidden="1">'MENU TENDINA'!$A$2:$H$2</definedName>
    <definedName name="_Hlk66201155" localSheetId="5">'TABELLA RIEPILOGATIVA'!$A$13</definedName>
    <definedName name="_Hlk66281040" localSheetId="5">'TABELLA RIEPILOGATIVA'!$A$19</definedName>
    <definedName name="ACCOMPAGNO" localSheetId="6">'[1]MENU TENDINA ELENCO STRUTTURE  '!$E$2:$E$3</definedName>
    <definedName name="ACCOMPAGNO">'[2]ELENCO STRUTTURE Menu tendina  '!$E$2:$E$3</definedName>
    <definedName name="_xlnm.Print_Area" localSheetId="6">'NOTE COMPILAZIONE E LEGENDA '!$A$1:$C$68</definedName>
    <definedName name="STRUTTURE_SRSR_FO">'[1]MENU TENDINA ELENCO STRUTTURE  '!$C$2:$C$14</definedName>
    <definedName name="STRUTTURE_SRSR24H" localSheetId="6">'[1]MENU TENDINA ELENCO STRUTTURE  '!$A$2:$A$41</definedName>
    <definedName name="STRUTTURE_SRSR24H">'[2]ELENCO STRUTTURE Menu tendina  '!$A$2:$A$41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0" i="11" l="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6" i="11"/>
  <c r="H8" i="11"/>
  <c r="J8" i="10" l="1"/>
  <c r="J9" i="10"/>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J42" i="10"/>
  <c r="J43" i="10"/>
  <c r="J44" i="10"/>
  <c r="J45"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J117" i="10"/>
  <c r="J118" i="10"/>
  <c r="J119" i="10"/>
  <c r="J120" i="10"/>
  <c r="J121" i="10"/>
  <c r="J122" i="10"/>
  <c r="J123" i="10"/>
  <c r="J124" i="10"/>
  <c r="J125" i="10"/>
  <c r="J126" i="10"/>
  <c r="J127" i="10"/>
  <c r="J128" i="10"/>
  <c r="J129" i="10"/>
  <c r="J130" i="10"/>
  <c r="J131" i="10"/>
  <c r="J132" i="10"/>
  <c r="J133" i="10"/>
  <c r="J134" i="10"/>
  <c r="J135" i="10"/>
  <c r="J136" i="10"/>
  <c r="J137" i="10"/>
  <c r="J138" i="10"/>
  <c r="J139" i="10"/>
  <c r="J140" i="10"/>
  <c r="J141" i="10"/>
  <c r="J142" i="10"/>
  <c r="J143" i="10"/>
  <c r="J144" i="10"/>
  <c r="J145" i="10"/>
  <c r="J146" i="10"/>
  <c r="J147" i="10"/>
  <c r="J148" i="10"/>
  <c r="J149" i="10"/>
  <c r="Q7" i="10"/>
  <c r="P7" i="10" l="1"/>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6" i="10"/>
  <c r="O7" i="11" l="1"/>
  <c r="O8" i="11"/>
  <c r="O9" i="11"/>
  <c r="O10"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6" i="11"/>
  <c r="K9" i="2" l="1"/>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A150" i="11" l="1"/>
  <c r="C38" i="9" s="1"/>
  <c r="C40" i="9"/>
  <c r="K9"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T149" i="11"/>
  <c r="T148" i="11"/>
  <c r="T147" i="11"/>
  <c r="T146" i="11"/>
  <c r="T145" i="11"/>
  <c r="T14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T11" i="11"/>
  <c r="T10" i="11"/>
  <c r="T9" i="11"/>
  <c r="T8" i="11"/>
  <c r="T7" i="11"/>
  <c r="T6" i="11"/>
  <c r="H7"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114" i="11"/>
  <c r="H115" i="11"/>
  <c r="H116" i="11"/>
  <c r="H117" i="11"/>
  <c r="H118" i="11"/>
  <c r="H119" i="11"/>
  <c r="H120" i="11"/>
  <c r="H121" i="11"/>
  <c r="H122" i="11"/>
  <c r="H123" i="11"/>
  <c r="H124" i="11"/>
  <c r="H125" i="11"/>
  <c r="H126" i="11"/>
  <c r="H127" i="11"/>
  <c r="H128" i="11"/>
  <c r="H129" i="11"/>
  <c r="H130" i="11"/>
  <c r="H131" i="11"/>
  <c r="H132" i="11"/>
  <c r="H133" i="11"/>
  <c r="H134" i="11"/>
  <c r="H135" i="11"/>
  <c r="H136" i="11"/>
  <c r="H137" i="11"/>
  <c r="H138" i="11"/>
  <c r="H139" i="11"/>
  <c r="H140" i="11"/>
  <c r="H141" i="11"/>
  <c r="H142" i="11"/>
  <c r="H143" i="11"/>
  <c r="H144" i="11"/>
  <c r="H145" i="11"/>
  <c r="H146" i="11"/>
  <c r="H147" i="11"/>
  <c r="H148" i="11"/>
  <c r="H149" i="11"/>
  <c r="H6" i="11"/>
  <c r="T150" i="11" l="1"/>
  <c r="C41" i="9" s="1"/>
  <c r="H150" i="11"/>
  <c r="C39" i="9" s="1"/>
  <c r="H11" i="9" l="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AF8" i="10"/>
  <c r="AF9" i="10"/>
  <c r="AF10" i="10"/>
  <c r="AF11" i="10"/>
  <c r="AF12" i="10"/>
  <c r="AF13" i="10"/>
  <c r="AF14" i="10"/>
  <c r="AF15" i="10"/>
  <c r="AF16" i="10"/>
  <c r="AF17" i="10"/>
  <c r="AF18" i="10"/>
  <c r="AF19" i="10"/>
  <c r="AF20" i="10"/>
  <c r="AF21" i="10"/>
  <c r="AF22" i="10"/>
  <c r="AF23" i="10"/>
  <c r="AF24" i="10"/>
  <c r="AF25" i="10"/>
  <c r="AF26" i="10"/>
  <c r="AF27" i="10"/>
  <c r="AF28" i="10"/>
  <c r="AF29" i="10"/>
  <c r="AF30" i="10"/>
  <c r="AF31" i="10"/>
  <c r="AF32" i="10"/>
  <c r="AF33" i="10"/>
  <c r="AF34" i="10"/>
  <c r="AF35" i="10"/>
  <c r="AF36" i="10"/>
  <c r="AF37" i="10"/>
  <c r="AF38" i="10"/>
  <c r="AF39" i="10"/>
  <c r="AF40" i="10"/>
  <c r="AF41" i="10"/>
  <c r="AF42" i="10"/>
  <c r="AF43" i="10"/>
  <c r="AF44" i="10"/>
  <c r="AF45" i="10"/>
  <c r="AF46" i="10"/>
  <c r="AF47" i="10"/>
  <c r="AF48" i="10"/>
  <c r="AF49" i="10"/>
  <c r="AF50" i="10"/>
  <c r="AF51" i="10"/>
  <c r="AF52" i="10"/>
  <c r="AF53" i="10"/>
  <c r="AF54" i="10"/>
  <c r="AF55" i="10"/>
  <c r="AF56" i="10"/>
  <c r="AF57" i="10"/>
  <c r="AF58" i="10"/>
  <c r="AF59" i="10"/>
  <c r="AF60" i="10"/>
  <c r="AF61" i="10"/>
  <c r="AF62" i="10"/>
  <c r="AF63" i="10"/>
  <c r="AF64" i="10"/>
  <c r="AF65" i="10"/>
  <c r="AF66" i="10"/>
  <c r="AF67" i="10"/>
  <c r="AF68" i="10"/>
  <c r="AF69" i="10"/>
  <c r="AF70" i="10"/>
  <c r="AF71" i="10"/>
  <c r="AF72" i="10"/>
  <c r="AF73" i="10"/>
  <c r="AF74" i="10"/>
  <c r="AF75" i="10"/>
  <c r="AF76" i="10"/>
  <c r="AF77" i="10"/>
  <c r="AF78" i="10"/>
  <c r="AF79" i="10"/>
  <c r="AF80" i="10"/>
  <c r="AF81" i="10"/>
  <c r="AF82" i="10"/>
  <c r="AF83" i="10"/>
  <c r="AF84" i="10"/>
  <c r="AF85" i="10"/>
  <c r="AF86" i="10"/>
  <c r="AF87" i="10"/>
  <c r="AF88" i="10"/>
  <c r="AF89" i="10"/>
  <c r="AF90" i="10"/>
  <c r="AF91" i="10"/>
  <c r="AF92" i="10"/>
  <c r="AF93" i="10"/>
  <c r="AF94" i="10"/>
  <c r="AF95" i="10"/>
  <c r="AF96" i="10"/>
  <c r="AF97" i="10"/>
  <c r="AF98" i="10"/>
  <c r="AF99" i="10"/>
  <c r="AF100" i="10"/>
  <c r="AF101" i="10"/>
  <c r="AF102" i="10"/>
  <c r="AF103" i="10"/>
  <c r="AF104" i="10"/>
  <c r="AF105" i="10"/>
  <c r="AF106" i="10"/>
  <c r="AF107" i="10"/>
  <c r="AF108" i="10"/>
  <c r="AF109" i="10"/>
  <c r="AF110" i="10"/>
  <c r="AF111" i="10"/>
  <c r="AF112" i="10"/>
  <c r="AF113" i="10"/>
  <c r="AF114" i="10"/>
  <c r="AF115" i="10"/>
  <c r="AF116" i="10"/>
  <c r="AF117" i="10"/>
  <c r="AF118" i="10"/>
  <c r="AF119" i="10"/>
  <c r="AF120" i="10"/>
  <c r="AF121" i="10"/>
  <c r="AF122" i="10"/>
  <c r="AF123" i="10"/>
  <c r="AF124" i="10"/>
  <c r="AF125" i="10"/>
  <c r="AF126" i="10"/>
  <c r="AF127" i="10"/>
  <c r="AF128" i="10"/>
  <c r="AF129" i="10"/>
  <c r="AF130" i="10"/>
  <c r="AF131" i="10"/>
  <c r="AF132" i="10"/>
  <c r="AF133" i="10"/>
  <c r="AF134" i="10"/>
  <c r="AF135" i="10"/>
  <c r="AF136" i="10"/>
  <c r="AF137" i="10"/>
  <c r="AF138" i="10"/>
  <c r="AF139" i="10"/>
  <c r="AF140" i="10"/>
  <c r="AF141" i="10"/>
  <c r="AF142" i="10"/>
  <c r="AF143" i="10"/>
  <c r="AF144" i="10"/>
  <c r="AF145" i="10"/>
  <c r="AF146" i="10"/>
  <c r="AF147" i="10"/>
  <c r="AF148" i="10"/>
  <c r="AF149" i="10"/>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B7" i="9"/>
  <c r="B6" i="9"/>
  <c r="B5" i="9"/>
  <c r="L14" i="4"/>
  <c r="J7" i="8" l="1"/>
  <c r="J8" i="8"/>
  <c r="K8" i="8" s="1"/>
  <c r="J9" i="8"/>
  <c r="J10" i="8"/>
  <c r="K10" i="8" s="1"/>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K20" i="4"/>
  <c r="N7" i="8"/>
  <c r="P7" i="8" s="1"/>
  <c r="O7" i="8"/>
  <c r="S7" i="8"/>
  <c r="T7" i="8" s="1"/>
  <c r="U7" i="8" s="1"/>
  <c r="V7" i="8" s="1"/>
  <c r="N8" i="8"/>
  <c r="P8" i="8" s="1"/>
  <c r="O8" i="8"/>
  <c r="S8" i="8"/>
  <c r="T8" i="8" s="1"/>
  <c r="U8" i="8"/>
  <c r="V8" i="8"/>
  <c r="N9" i="8"/>
  <c r="P9" i="8" s="1"/>
  <c r="O9" i="8"/>
  <c r="Q9" i="8" s="1"/>
  <c r="S9" i="8"/>
  <c r="T9" i="8" s="1"/>
  <c r="U9" i="8"/>
  <c r="V9" i="8"/>
  <c r="W9" i="8"/>
  <c r="X9" i="8"/>
  <c r="N10" i="8"/>
  <c r="P10" i="8" s="1"/>
  <c r="O10" i="8"/>
  <c r="Q10" i="8" s="1"/>
  <c r="S10" i="8"/>
  <c r="T10" i="8" s="1"/>
  <c r="U10" i="8"/>
  <c r="V10" i="8"/>
  <c r="W10" i="8"/>
  <c r="X10" i="8"/>
  <c r="N11" i="8"/>
  <c r="P11" i="8" s="1"/>
  <c r="O11" i="8"/>
  <c r="Q11" i="8" s="1"/>
  <c r="S11" i="8"/>
  <c r="T11" i="8" s="1"/>
  <c r="U11" i="8"/>
  <c r="V11" i="8"/>
  <c r="W11" i="8"/>
  <c r="X11" i="8"/>
  <c r="N12" i="8"/>
  <c r="P12" i="8" s="1"/>
  <c r="O12" i="8"/>
  <c r="W12" i="8" s="1"/>
  <c r="X12" i="8" s="1"/>
  <c r="S12" i="8"/>
  <c r="T12" i="8" s="1"/>
  <c r="U12" i="8"/>
  <c r="V12" i="8"/>
  <c r="N13" i="8"/>
  <c r="P13" i="8" s="1"/>
  <c r="O13" i="8"/>
  <c r="Q13" i="8" s="1"/>
  <c r="S13" i="8"/>
  <c r="T13" i="8" s="1"/>
  <c r="U13" i="8"/>
  <c r="V13" i="8"/>
  <c r="W13" i="8"/>
  <c r="X13" i="8"/>
  <c r="N14" i="8"/>
  <c r="P14" i="8" s="1"/>
  <c r="O14" i="8"/>
  <c r="Q14" i="8" s="1"/>
  <c r="S14" i="8"/>
  <c r="T14" i="8" s="1"/>
  <c r="U14" i="8"/>
  <c r="V14" i="8"/>
  <c r="W14" i="8"/>
  <c r="X14" i="8"/>
  <c r="N15" i="8"/>
  <c r="P15" i="8" s="1"/>
  <c r="O15" i="8"/>
  <c r="S15" i="8"/>
  <c r="T15" i="8" s="1"/>
  <c r="U15" i="8"/>
  <c r="V15" i="8"/>
  <c r="N16" i="8"/>
  <c r="P16" i="8" s="1"/>
  <c r="O16" i="8"/>
  <c r="S16" i="8"/>
  <c r="T16" i="8" s="1"/>
  <c r="U16" i="8"/>
  <c r="V16" i="8"/>
  <c r="N17" i="8"/>
  <c r="P17" i="8" s="1"/>
  <c r="O17" i="8"/>
  <c r="S17" i="8"/>
  <c r="T17" i="8" s="1"/>
  <c r="U17" i="8"/>
  <c r="V17" i="8"/>
  <c r="N18" i="8"/>
  <c r="P18" i="8" s="1"/>
  <c r="O18" i="8"/>
  <c r="Q18" i="8" s="1"/>
  <c r="S18" i="8"/>
  <c r="T18" i="8" s="1"/>
  <c r="U18" i="8"/>
  <c r="V18" i="8"/>
  <c r="W18" i="8"/>
  <c r="X18" i="8"/>
  <c r="N19" i="8"/>
  <c r="P19" i="8" s="1"/>
  <c r="O19" i="8"/>
  <c r="S19" i="8"/>
  <c r="T19" i="8" s="1"/>
  <c r="U19" i="8"/>
  <c r="V19" i="8"/>
  <c r="W19" i="8"/>
  <c r="N20" i="8"/>
  <c r="P20" i="8" s="1"/>
  <c r="O20" i="8"/>
  <c r="S20" i="8"/>
  <c r="T20" i="8" s="1"/>
  <c r="U20" i="8"/>
  <c r="V20" i="8"/>
  <c r="W20" i="8"/>
  <c r="N21" i="8"/>
  <c r="P21" i="8" s="1"/>
  <c r="O21" i="8"/>
  <c r="Q21" i="8" s="1"/>
  <c r="S21" i="8"/>
  <c r="T21" i="8" s="1"/>
  <c r="U21" i="8"/>
  <c r="V21" i="8"/>
  <c r="N22" i="8"/>
  <c r="P22" i="8" s="1"/>
  <c r="O22" i="8"/>
  <c r="Q22" i="8" s="1"/>
  <c r="S22" i="8"/>
  <c r="T22" i="8" s="1"/>
  <c r="U22" i="8"/>
  <c r="V22" i="8"/>
  <c r="W22" i="8"/>
  <c r="N23" i="8"/>
  <c r="P23" i="8" s="1"/>
  <c r="O23" i="8"/>
  <c r="S23" i="8"/>
  <c r="T23" i="8" s="1"/>
  <c r="U23" i="8"/>
  <c r="V23" i="8"/>
  <c r="N24" i="8"/>
  <c r="P24" i="8" s="1"/>
  <c r="O24" i="8"/>
  <c r="Q24" i="8" s="1"/>
  <c r="S24" i="8"/>
  <c r="T24" i="8" s="1"/>
  <c r="U24" i="8"/>
  <c r="V24" i="8"/>
  <c r="W24" i="8"/>
  <c r="X24" i="8" s="1"/>
  <c r="N25" i="8"/>
  <c r="P25" i="8" s="1"/>
  <c r="O25" i="8"/>
  <c r="S25" i="8"/>
  <c r="T25" i="8" s="1"/>
  <c r="U25" i="8"/>
  <c r="V25" i="8"/>
  <c r="N26" i="8"/>
  <c r="P26" i="8" s="1"/>
  <c r="O26" i="8"/>
  <c r="S26" i="8"/>
  <c r="T26" i="8" s="1"/>
  <c r="U26" i="8"/>
  <c r="V26" i="8"/>
  <c r="W26" i="8"/>
  <c r="N27" i="8"/>
  <c r="P27" i="8" s="1"/>
  <c r="O27" i="8"/>
  <c r="S27" i="8"/>
  <c r="T27" i="8" s="1"/>
  <c r="U27" i="8"/>
  <c r="V27" i="8"/>
  <c r="N28" i="8"/>
  <c r="P28" i="8" s="1"/>
  <c r="O28" i="8"/>
  <c r="Q28" i="8" s="1"/>
  <c r="S28" i="8"/>
  <c r="T28" i="8" s="1"/>
  <c r="U28" i="8"/>
  <c r="V28" i="8"/>
  <c r="W28" i="8"/>
  <c r="X28" i="8"/>
  <c r="N29" i="8"/>
  <c r="P29" i="8" s="1"/>
  <c r="O29" i="8"/>
  <c r="S29" i="8"/>
  <c r="T29" i="8" s="1"/>
  <c r="U29" i="8"/>
  <c r="V29" i="8"/>
  <c r="N30" i="8"/>
  <c r="P30" i="8" s="1"/>
  <c r="O30" i="8"/>
  <c r="Q30" i="8" s="1"/>
  <c r="S30" i="8"/>
  <c r="T30" i="8" s="1"/>
  <c r="U30" i="8"/>
  <c r="V30" i="8"/>
  <c r="W30" i="8"/>
  <c r="X30" i="8"/>
  <c r="N31" i="8"/>
  <c r="P31" i="8" s="1"/>
  <c r="O31" i="8"/>
  <c r="S31" i="8"/>
  <c r="T31" i="8" s="1"/>
  <c r="U31" i="8"/>
  <c r="V31" i="8"/>
  <c r="W31" i="8"/>
  <c r="N32" i="8"/>
  <c r="P32" i="8" s="1"/>
  <c r="O32" i="8"/>
  <c r="S32" i="8"/>
  <c r="T32" i="8" s="1"/>
  <c r="U32" i="8"/>
  <c r="V32" i="8"/>
  <c r="N33" i="8"/>
  <c r="P33" i="8" s="1"/>
  <c r="O33" i="8"/>
  <c r="Q33" i="8" s="1"/>
  <c r="S33" i="8"/>
  <c r="T33" i="8" s="1"/>
  <c r="U33" i="8"/>
  <c r="V33" i="8"/>
  <c r="N34" i="8"/>
  <c r="P34" i="8" s="1"/>
  <c r="O34" i="8"/>
  <c r="Q34" i="8" s="1"/>
  <c r="S34" i="8"/>
  <c r="T34" i="8" s="1"/>
  <c r="U34" i="8"/>
  <c r="V34" i="8"/>
  <c r="W34" i="8"/>
  <c r="N35" i="8"/>
  <c r="P35" i="8" s="1"/>
  <c r="O35" i="8"/>
  <c r="S35" i="8"/>
  <c r="T35" i="8" s="1"/>
  <c r="U35" i="8"/>
  <c r="V35" i="8"/>
  <c r="N36" i="8"/>
  <c r="P36" i="8" s="1"/>
  <c r="O36" i="8"/>
  <c r="S36" i="8"/>
  <c r="T36" i="8" s="1"/>
  <c r="U36" i="8"/>
  <c r="V36" i="8"/>
  <c r="N37" i="8"/>
  <c r="P37" i="8" s="1"/>
  <c r="O37" i="8"/>
  <c r="Q37" i="8" s="1"/>
  <c r="S37" i="8"/>
  <c r="T37" i="8" s="1"/>
  <c r="U37" i="8"/>
  <c r="V37" i="8"/>
  <c r="N38" i="8"/>
  <c r="P38" i="8" s="1"/>
  <c r="O38" i="8"/>
  <c r="Q38" i="8" s="1"/>
  <c r="S38" i="8"/>
  <c r="T38" i="8" s="1"/>
  <c r="U38" i="8"/>
  <c r="V38" i="8"/>
  <c r="W38" i="8"/>
  <c r="N39" i="8"/>
  <c r="P39" i="8" s="1"/>
  <c r="O39" i="8"/>
  <c r="Q39" i="8" s="1"/>
  <c r="S39" i="8"/>
  <c r="T39" i="8" s="1"/>
  <c r="U39" i="8"/>
  <c r="V39" i="8"/>
  <c r="W39" i="8"/>
  <c r="X39" i="8"/>
  <c r="N40" i="8"/>
  <c r="P40" i="8" s="1"/>
  <c r="O40" i="8"/>
  <c r="Q40" i="8" s="1"/>
  <c r="S40" i="8"/>
  <c r="T40" i="8" s="1"/>
  <c r="U40" i="8"/>
  <c r="V40" i="8"/>
  <c r="W40" i="8"/>
  <c r="X40" i="8"/>
  <c r="N41" i="8"/>
  <c r="P41" i="8" s="1"/>
  <c r="O41" i="8"/>
  <c r="S41" i="8"/>
  <c r="T41" i="8" s="1"/>
  <c r="U41" i="8"/>
  <c r="V41" i="8"/>
  <c r="W41" i="8"/>
  <c r="N42" i="8"/>
  <c r="P42" i="8" s="1"/>
  <c r="O42" i="8"/>
  <c r="Q42" i="8" s="1"/>
  <c r="S42" i="8"/>
  <c r="T42" i="8" s="1"/>
  <c r="U42" i="8"/>
  <c r="V42" i="8"/>
  <c r="W42" i="8"/>
  <c r="N43" i="8"/>
  <c r="P43" i="8" s="1"/>
  <c r="O43" i="8"/>
  <c r="Q43" i="8" s="1"/>
  <c r="S43" i="8"/>
  <c r="T43" i="8" s="1"/>
  <c r="U43" i="8"/>
  <c r="V43" i="8"/>
  <c r="W43" i="8"/>
  <c r="N44" i="8"/>
  <c r="P44" i="8" s="1"/>
  <c r="O44" i="8"/>
  <c r="Q44" i="8" s="1"/>
  <c r="S44" i="8"/>
  <c r="T44" i="8" s="1"/>
  <c r="U44" i="8"/>
  <c r="V44" i="8"/>
  <c r="W44" i="8"/>
  <c r="N45" i="8"/>
  <c r="P45" i="8" s="1"/>
  <c r="O45" i="8"/>
  <c r="S45" i="8"/>
  <c r="T45" i="8" s="1"/>
  <c r="U45" i="8"/>
  <c r="V45" i="8"/>
  <c r="W45" i="8"/>
  <c r="N46" i="8"/>
  <c r="P46" i="8" s="1"/>
  <c r="O46" i="8"/>
  <c r="Q46" i="8" s="1"/>
  <c r="S46" i="8"/>
  <c r="T46" i="8" s="1"/>
  <c r="U46" i="8"/>
  <c r="V46" i="8"/>
  <c r="W46" i="8"/>
  <c r="Y46" i="8" s="1"/>
  <c r="X46" i="8"/>
  <c r="N47" i="8"/>
  <c r="P47" i="8" s="1"/>
  <c r="O47" i="8"/>
  <c r="Q47" i="8" s="1"/>
  <c r="S47" i="8"/>
  <c r="T47" i="8" s="1"/>
  <c r="U47" i="8"/>
  <c r="V47" i="8"/>
  <c r="W47" i="8"/>
  <c r="X47" i="8"/>
  <c r="N48" i="8"/>
  <c r="P48" i="8" s="1"/>
  <c r="O48" i="8"/>
  <c r="S48" i="8"/>
  <c r="T48" i="8" s="1"/>
  <c r="U48" i="8"/>
  <c r="V48" i="8"/>
  <c r="N49" i="8"/>
  <c r="P49" i="8" s="1"/>
  <c r="O49" i="8"/>
  <c r="Q49" i="8" s="1"/>
  <c r="S49" i="8"/>
  <c r="T49" i="8" s="1"/>
  <c r="U49" i="8"/>
  <c r="V49" i="8"/>
  <c r="W49" i="8"/>
  <c r="N50" i="8"/>
  <c r="P50" i="8" s="1"/>
  <c r="O50" i="8"/>
  <c r="S50" i="8"/>
  <c r="T50" i="8" s="1"/>
  <c r="U50" i="8"/>
  <c r="V50" i="8"/>
  <c r="W50" i="8"/>
  <c r="N51" i="8"/>
  <c r="P51" i="8" s="1"/>
  <c r="O51" i="8"/>
  <c r="S51" i="8"/>
  <c r="T51" i="8" s="1"/>
  <c r="U51" i="8"/>
  <c r="V51" i="8"/>
  <c r="N52" i="8"/>
  <c r="P52" i="8" s="1"/>
  <c r="O52" i="8"/>
  <c r="S52" i="8"/>
  <c r="T52" i="8" s="1"/>
  <c r="U52" i="8"/>
  <c r="V52" i="8"/>
  <c r="N53" i="8"/>
  <c r="P53" i="8" s="1"/>
  <c r="O53" i="8"/>
  <c r="Q53" i="8" s="1"/>
  <c r="S53" i="8"/>
  <c r="T53" i="8" s="1"/>
  <c r="U53" i="8"/>
  <c r="V53" i="8"/>
  <c r="N54" i="8"/>
  <c r="P54" i="8" s="1"/>
  <c r="O54" i="8"/>
  <c r="Q54" i="8" s="1"/>
  <c r="S54" i="8"/>
  <c r="T54" i="8" s="1"/>
  <c r="U54" i="8"/>
  <c r="V54" i="8"/>
  <c r="W54" i="8"/>
  <c r="N55" i="8"/>
  <c r="P55" i="8" s="1"/>
  <c r="O55" i="8"/>
  <c r="S55" i="8"/>
  <c r="T55" i="8" s="1"/>
  <c r="U55" i="8"/>
  <c r="V55" i="8"/>
  <c r="N56" i="8"/>
  <c r="P56" i="8" s="1"/>
  <c r="O56" i="8"/>
  <c r="Q56" i="8" s="1"/>
  <c r="S56" i="8"/>
  <c r="T56" i="8" s="1"/>
  <c r="U56" i="8"/>
  <c r="V56" i="8"/>
  <c r="W56" i="8"/>
  <c r="N57" i="8"/>
  <c r="P57" i="8" s="1"/>
  <c r="O57" i="8"/>
  <c r="S57" i="8"/>
  <c r="T57" i="8" s="1"/>
  <c r="U57" i="8"/>
  <c r="V57" i="8"/>
  <c r="N58" i="8"/>
  <c r="P58" i="8" s="1"/>
  <c r="O58" i="8"/>
  <c r="S58" i="8"/>
  <c r="T58" i="8" s="1"/>
  <c r="U58" i="8"/>
  <c r="V58" i="8"/>
  <c r="W58" i="8"/>
  <c r="N59" i="8"/>
  <c r="P59" i="8" s="1"/>
  <c r="O59" i="8"/>
  <c r="S59" i="8"/>
  <c r="T59" i="8" s="1"/>
  <c r="U59" i="8"/>
  <c r="V59" i="8"/>
  <c r="W59" i="8"/>
  <c r="N60" i="8"/>
  <c r="P60" i="8" s="1"/>
  <c r="O60" i="8"/>
  <c r="Q60" i="8" s="1"/>
  <c r="S60" i="8"/>
  <c r="T60" i="8" s="1"/>
  <c r="U60" i="8"/>
  <c r="V60" i="8"/>
  <c r="W60" i="8"/>
  <c r="N61" i="8"/>
  <c r="P61" i="8" s="1"/>
  <c r="O61" i="8"/>
  <c r="Q61" i="8" s="1"/>
  <c r="S61" i="8"/>
  <c r="T61" i="8" s="1"/>
  <c r="U61" i="8"/>
  <c r="V61" i="8"/>
  <c r="W61" i="8"/>
  <c r="X61" i="8"/>
  <c r="N62" i="8"/>
  <c r="P62" i="8" s="1"/>
  <c r="O62" i="8"/>
  <c r="Q62" i="8" s="1"/>
  <c r="S62" i="8"/>
  <c r="T62" i="8" s="1"/>
  <c r="U62" i="8"/>
  <c r="V62" i="8"/>
  <c r="W62" i="8"/>
  <c r="X62" i="8"/>
  <c r="N63" i="8"/>
  <c r="P63" i="8" s="1"/>
  <c r="O63" i="8"/>
  <c r="Q63" i="8" s="1"/>
  <c r="S63" i="8"/>
  <c r="T63" i="8" s="1"/>
  <c r="U63" i="8"/>
  <c r="V63" i="8"/>
  <c r="W63" i="8"/>
  <c r="X63" i="8"/>
  <c r="N64" i="8"/>
  <c r="P64" i="8" s="1"/>
  <c r="O64" i="8"/>
  <c r="Q64" i="8" s="1"/>
  <c r="S64" i="8"/>
  <c r="T64" i="8" s="1"/>
  <c r="U64" i="8"/>
  <c r="V64" i="8"/>
  <c r="W64" i="8"/>
  <c r="X64" i="8"/>
  <c r="N65" i="8"/>
  <c r="P65" i="8" s="1"/>
  <c r="O65" i="8"/>
  <c r="Q65" i="8" s="1"/>
  <c r="S65" i="8"/>
  <c r="T65" i="8" s="1"/>
  <c r="U65" i="8"/>
  <c r="V65" i="8"/>
  <c r="W65" i="8"/>
  <c r="X65" i="8"/>
  <c r="N66" i="8"/>
  <c r="P66" i="8" s="1"/>
  <c r="O66" i="8"/>
  <c r="Q66" i="8" s="1"/>
  <c r="S66" i="8"/>
  <c r="T66" i="8" s="1"/>
  <c r="U66" i="8"/>
  <c r="V66" i="8"/>
  <c r="W66" i="8"/>
  <c r="X66" i="8"/>
  <c r="N67" i="8"/>
  <c r="P67" i="8" s="1"/>
  <c r="O67" i="8"/>
  <c r="Q67" i="8" s="1"/>
  <c r="S67" i="8"/>
  <c r="T67" i="8" s="1"/>
  <c r="U67" i="8"/>
  <c r="V67" i="8"/>
  <c r="W67" i="8"/>
  <c r="X67" i="8"/>
  <c r="N68" i="8"/>
  <c r="P68" i="8" s="1"/>
  <c r="O68" i="8"/>
  <c r="Q68" i="8" s="1"/>
  <c r="S68" i="8"/>
  <c r="T68" i="8" s="1"/>
  <c r="U68" i="8"/>
  <c r="V68" i="8"/>
  <c r="W68" i="8"/>
  <c r="X68" i="8"/>
  <c r="N69" i="8"/>
  <c r="P69" i="8" s="1"/>
  <c r="O69" i="8"/>
  <c r="S69" i="8"/>
  <c r="T69" i="8" s="1"/>
  <c r="U69" i="8"/>
  <c r="V69" i="8"/>
  <c r="N70" i="8"/>
  <c r="P70" i="8" s="1"/>
  <c r="O70" i="8"/>
  <c r="S70" i="8"/>
  <c r="T70" i="8" s="1"/>
  <c r="U70" i="8"/>
  <c r="V70" i="8"/>
  <c r="W70" i="8"/>
  <c r="N71" i="8"/>
  <c r="P71" i="8" s="1"/>
  <c r="O71" i="8"/>
  <c r="S71" i="8"/>
  <c r="T71" i="8" s="1"/>
  <c r="U71" i="8"/>
  <c r="V71" i="8"/>
  <c r="N72" i="8"/>
  <c r="P72" i="8" s="1"/>
  <c r="O72" i="8"/>
  <c r="S72" i="8"/>
  <c r="T72" i="8" s="1"/>
  <c r="U72" i="8"/>
  <c r="V72" i="8"/>
  <c r="N73" i="8"/>
  <c r="P73" i="8" s="1"/>
  <c r="O73" i="8"/>
  <c r="S73" i="8"/>
  <c r="T73" i="8" s="1"/>
  <c r="U73" i="8"/>
  <c r="V73" i="8"/>
  <c r="N74" i="8"/>
  <c r="P74" i="8" s="1"/>
  <c r="O74" i="8"/>
  <c r="Q74" i="8" s="1"/>
  <c r="S74" i="8"/>
  <c r="T74" i="8" s="1"/>
  <c r="U74" i="8"/>
  <c r="V74" i="8"/>
  <c r="W74" i="8"/>
  <c r="N75" i="8"/>
  <c r="P75" i="8" s="1"/>
  <c r="O75" i="8"/>
  <c r="S75" i="8"/>
  <c r="T75" i="8" s="1"/>
  <c r="U75" i="8"/>
  <c r="V75" i="8"/>
  <c r="N76" i="8"/>
  <c r="P76" i="8" s="1"/>
  <c r="O76" i="8"/>
  <c r="S76" i="8"/>
  <c r="T76" i="8" s="1"/>
  <c r="U76" i="8"/>
  <c r="V76" i="8"/>
  <c r="N77" i="8"/>
  <c r="P77" i="8" s="1"/>
  <c r="O77" i="8"/>
  <c r="Q77" i="8" s="1"/>
  <c r="S77" i="8"/>
  <c r="T77" i="8" s="1"/>
  <c r="U77" i="8"/>
  <c r="V77" i="8"/>
  <c r="W77" i="8"/>
  <c r="X77" i="8"/>
  <c r="N78" i="8"/>
  <c r="P78" i="8" s="1"/>
  <c r="O78" i="8"/>
  <c r="Q78" i="8" s="1"/>
  <c r="S78" i="8"/>
  <c r="T78" i="8" s="1"/>
  <c r="U78" i="8"/>
  <c r="V78" i="8"/>
  <c r="W78" i="8"/>
  <c r="N79" i="8"/>
  <c r="P79" i="8" s="1"/>
  <c r="O79" i="8"/>
  <c r="Q79" i="8" s="1"/>
  <c r="S79" i="8"/>
  <c r="T79" i="8" s="1"/>
  <c r="U79" i="8"/>
  <c r="V79" i="8"/>
  <c r="N80" i="8"/>
  <c r="P80" i="8" s="1"/>
  <c r="O80" i="8"/>
  <c r="Q80" i="8" s="1"/>
  <c r="S80" i="8"/>
  <c r="T80" i="8" s="1"/>
  <c r="U80" i="8"/>
  <c r="V80" i="8"/>
  <c r="N81" i="8"/>
  <c r="P81" i="8" s="1"/>
  <c r="O81" i="8"/>
  <c r="Q81" i="8" s="1"/>
  <c r="S81" i="8"/>
  <c r="T81" i="8" s="1"/>
  <c r="U81" i="8"/>
  <c r="V81" i="8"/>
  <c r="W81" i="8"/>
  <c r="X81" i="8"/>
  <c r="N82" i="8"/>
  <c r="P82" i="8" s="1"/>
  <c r="O82" i="8"/>
  <c r="Q82" i="8" s="1"/>
  <c r="S82" i="8"/>
  <c r="T82" i="8" s="1"/>
  <c r="U82" i="8"/>
  <c r="V82" i="8"/>
  <c r="W82" i="8"/>
  <c r="X82" i="8"/>
  <c r="N83" i="8"/>
  <c r="P83" i="8" s="1"/>
  <c r="O83" i="8"/>
  <c r="Q83" i="8" s="1"/>
  <c r="S83" i="8"/>
  <c r="T83" i="8" s="1"/>
  <c r="U83" i="8"/>
  <c r="V83" i="8"/>
  <c r="W83" i="8"/>
  <c r="X83" i="8"/>
  <c r="N84" i="8"/>
  <c r="P84" i="8" s="1"/>
  <c r="O84" i="8"/>
  <c r="Q84" i="8" s="1"/>
  <c r="S84" i="8"/>
  <c r="T84" i="8" s="1"/>
  <c r="U84" i="8"/>
  <c r="V84" i="8"/>
  <c r="W84" i="8"/>
  <c r="X84" i="8"/>
  <c r="N85" i="8"/>
  <c r="P85" i="8" s="1"/>
  <c r="O85" i="8"/>
  <c r="Q85" i="8" s="1"/>
  <c r="S85" i="8"/>
  <c r="T85" i="8" s="1"/>
  <c r="U85" i="8"/>
  <c r="V85" i="8"/>
  <c r="W85" i="8"/>
  <c r="X85" i="8"/>
  <c r="N86" i="8"/>
  <c r="P86" i="8" s="1"/>
  <c r="O86" i="8"/>
  <c r="Q86" i="8" s="1"/>
  <c r="S86" i="8"/>
  <c r="T86" i="8" s="1"/>
  <c r="U86" i="8"/>
  <c r="V86" i="8"/>
  <c r="W86" i="8"/>
  <c r="X86" i="8"/>
  <c r="N87" i="8"/>
  <c r="P87" i="8" s="1"/>
  <c r="O87" i="8"/>
  <c r="Q87" i="8" s="1"/>
  <c r="S87" i="8"/>
  <c r="T87" i="8" s="1"/>
  <c r="U87" i="8"/>
  <c r="V87" i="8"/>
  <c r="W87" i="8"/>
  <c r="X87" i="8"/>
  <c r="N88" i="8"/>
  <c r="P88" i="8" s="1"/>
  <c r="O88" i="8"/>
  <c r="S88" i="8"/>
  <c r="T88" i="8" s="1"/>
  <c r="U88" i="8"/>
  <c r="V88" i="8"/>
  <c r="N89" i="8"/>
  <c r="P89" i="8" s="1"/>
  <c r="O89" i="8"/>
  <c r="S89" i="8"/>
  <c r="T89" i="8" s="1"/>
  <c r="U89" i="8"/>
  <c r="V89" i="8"/>
  <c r="W89" i="8"/>
  <c r="N90" i="8"/>
  <c r="P90" i="8" s="1"/>
  <c r="O90" i="8"/>
  <c r="Q90" i="8" s="1"/>
  <c r="S90" i="8"/>
  <c r="T90" i="8" s="1"/>
  <c r="U90" i="8"/>
  <c r="V90" i="8"/>
  <c r="W90" i="8"/>
  <c r="X90" i="8"/>
  <c r="N91" i="8"/>
  <c r="P91" i="8" s="1"/>
  <c r="O91" i="8"/>
  <c r="Q91" i="8" s="1"/>
  <c r="S91" i="8"/>
  <c r="T91" i="8" s="1"/>
  <c r="U91" i="8"/>
  <c r="V91" i="8"/>
  <c r="N92" i="8"/>
  <c r="P92" i="8" s="1"/>
  <c r="O92" i="8"/>
  <c r="S92" i="8"/>
  <c r="T92" i="8" s="1"/>
  <c r="U92" i="8"/>
  <c r="V92" i="8"/>
  <c r="N93" i="8"/>
  <c r="P93" i="8" s="1"/>
  <c r="O93" i="8"/>
  <c r="Q93" i="8" s="1"/>
  <c r="S93" i="8"/>
  <c r="T93" i="8" s="1"/>
  <c r="U93" i="8"/>
  <c r="V93" i="8"/>
  <c r="W93" i="8"/>
  <c r="N94" i="8"/>
  <c r="P94" i="8" s="1"/>
  <c r="O94" i="8"/>
  <c r="S94" i="8"/>
  <c r="T94" i="8" s="1"/>
  <c r="U94" i="8"/>
  <c r="V94" i="8"/>
  <c r="W94" i="8"/>
  <c r="N95" i="8"/>
  <c r="P95" i="8" s="1"/>
  <c r="O95" i="8"/>
  <c r="S95" i="8"/>
  <c r="T95" i="8" s="1"/>
  <c r="U95" i="8"/>
  <c r="V95" i="8"/>
  <c r="N96" i="8"/>
  <c r="P96" i="8" s="1"/>
  <c r="O96" i="8"/>
  <c r="S96" i="8"/>
  <c r="T96" i="8" s="1"/>
  <c r="U96" i="8"/>
  <c r="V96" i="8"/>
  <c r="N97" i="8"/>
  <c r="P97" i="8" s="1"/>
  <c r="O97" i="8"/>
  <c r="Q97" i="8" s="1"/>
  <c r="S97" i="8"/>
  <c r="T97" i="8" s="1"/>
  <c r="U97" i="8"/>
  <c r="V97" i="8"/>
  <c r="W97" i="8"/>
  <c r="X97" i="8"/>
  <c r="N98" i="8"/>
  <c r="P98" i="8" s="1"/>
  <c r="O98" i="8"/>
  <c r="Q98" i="8" s="1"/>
  <c r="S98" i="8"/>
  <c r="T98" i="8" s="1"/>
  <c r="U98" i="8"/>
  <c r="V98" i="8"/>
  <c r="W98" i="8"/>
  <c r="N99" i="8"/>
  <c r="P99" i="8" s="1"/>
  <c r="O99" i="8"/>
  <c r="Q99" i="8" s="1"/>
  <c r="S99" i="8"/>
  <c r="T99" i="8" s="1"/>
  <c r="U99" i="8"/>
  <c r="V99" i="8"/>
  <c r="W99" i="8"/>
  <c r="X99" i="8"/>
  <c r="N100" i="8"/>
  <c r="P100" i="8" s="1"/>
  <c r="O100" i="8"/>
  <c r="Q100" i="8" s="1"/>
  <c r="S100" i="8"/>
  <c r="T100" i="8" s="1"/>
  <c r="U100" i="8"/>
  <c r="V100" i="8"/>
  <c r="W100" i="8"/>
  <c r="X100" i="8"/>
  <c r="N101" i="8"/>
  <c r="P101" i="8" s="1"/>
  <c r="O101" i="8"/>
  <c r="Q101" i="8" s="1"/>
  <c r="S101" i="8"/>
  <c r="T101" i="8" s="1"/>
  <c r="U101" i="8"/>
  <c r="V101" i="8"/>
  <c r="W101" i="8"/>
  <c r="N102" i="8"/>
  <c r="P102" i="8" s="1"/>
  <c r="O102" i="8"/>
  <c r="Q102" i="8" s="1"/>
  <c r="S102" i="8"/>
  <c r="T102" i="8" s="1"/>
  <c r="U102" i="8"/>
  <c r="V102" i="8"/>
  <c r="W102" i="8"/>
  <c r="X102" i="8"/>
  <c r="N103" i="8"/>
  <c r="P103" i="8" s="1"/>
  <c r="O103" i="8"/>
  <c r="Q103" i="8" s="1"/>
  <c r="S103" i="8"/>
  <c r="T103" i="8" s="1"/>
  <c r="U103" i="8"/>
  <c r="V103" i="8"/>
  <c r="W103" i="8"/>
  <c r="N104" i="8"/>
  <c r="P104" i="8" s="1"/>
  <c r="O104" i="8"/>
  <c r="Q104" i="8" s="1"/>
  <c r="S104" i="8"/>
  <c r="T104" i="8" s="1"/>
  <c r="U104" i="8"/>
  <c r="V104" i="8"/>
  <c r="N105" i="8"/>
  <c r="P105" i="8" s="1"/>
  <c r="O105" i="8"/>
  <c r="Q105" i="8" s="1"/>
  <c r="S105" i="8"/>
  <c r="T105" i="8" s="1"/>
  <c r="U105" i="8"/>
  <c r="V105" i="8"/>
  <c r="W105" i="8"/>
  <c r="X105" i="8" s="1"/>
  <c r="N106" i="8"/>
  <c r="P106" i="8" s="1"/>
  <c r="O106" i="8"/>
  <c r="S106" i="8"/>
  <c r="T106" i="8" s="1"/>
  <c r="U106" i="8"/>
  <c r="V106" i="8"/>
  <c r="W106" i="8"/>
  <c r="N107" i="8"/>
  <c r="P107" i="8" s="1"/>
  <c r="O107" i="8"/>
  <c r="S107" i="8"/>
  <c r="T107" i="8" s="1"/>
  <c r="U107" i="8"/>
  <c r="V107" i="8"/>
  <c r="N108" i="8"/>
  <c r="P108" i="8" s="1"/>
  <c r="O108" i="8"/>
  <c r="Q108" i="8" s="1"/>
  <c r="S108" i="8"/>
  <c r="T108" i="8" s="1"/>
  <c r="U108" i="8"/>
  <c r="V108" i="8"/>
  <c r="W108" i="8"/>
  <c r="N109" i="8"/>
  <c r="P109" i="8" s="1"/>
  <c r="O109" i="8"/>
  <c r="Q109" i="8" s="1"/>
  <c r="S109" i="8"/>
  <c r="T109" i="8" s="1"/>
  <c r="U109" i="8"/>
  <c r="V109" i="8"/>
  <c r="W109" i="8"/>
  <c r="X109" i="8"/>
  <c r="N110" i="8"/>
  <c r="P110" i="8" s="1"/>
  <c r="O110" i="8"/>
  <c r="Q110" i="8" s="1"/>
  <c r="S110" i="8"/>
  <c r="T110" i="8" s="1"/>
  <c r="U110" i="8"/>
  <c r="V110" i="8"/>
  <c r="W110" i="8"/>
  <c r="X110" i="8"/>
  <c r="N111" i="8"/>
  <c r="P111" i="8" s="1"/>
  <c r="O111" i="8"/>
  <c r="Q111" i="8" s="1"/>
  <c r="S111" i="8"/>
  <c r="T111" i="8" s="1"/>
  <c r="U111" i="8"/>
  <c r="V111" i="8"/>
  <c r="W111" i="8"/>
  <c r="X111" i="8"/>
  <c r="N112" i="8"/>
  <c r="P112" i="8" s="1"/>
  <c r="O112" i="8"/>
  <c r="Q112" i="8" s="1"/>
  <c r="S112" i="8"/>
  <c r="T112" i="8" s="1"/>
  <c r="U112" i="8"/>
  <c r="V112" i="8"/>
  <c r="W112" i="8"/>
  <c r="X112" i="8"/>
  <c r="N113" i="8"/>
  <c r="P113" i="8" s="1"/>
  <c r="O113" i="8"/>
  <c r="Q113" i="8" s="1"/>
  <c r="S113" i="8"/>
  <c r="T113" i="8" s="1"/>
  <c r="U113" i="8"/>
  <c r="V113" i="8"/>
  <c r="W113" i="8"/>
  <c r="X113" i="8"/>
  <c r="N114" i="8"/>
  <c r="P114" i="8" s="1"/>
  <c r="O114" i="8"/>
  <c r="Q114" i="8" s="1"/>
  <c r="S114" i="8"/>
  <c r="T114" i="8" s="1"/>
  <c r="U114" i="8"/>
  <c r="V114" i="8"/>
  <c r="W114" i="8"/>
  <c r="X114" i="8"/>
  <c r="N115" i="8"/>
  <c r="P115" i="8" s="1"/>
  <c r="O115" i="8"/>
  <c r="Q115" i="8" s="1"/>
  <c r="S115" i="8"/>
  <c r="T115" i="8" s="1"/>
  <c r="U115" i="8"/>
  <c r="V115" i="8"/>
  <c r="W115" i="8"/>
  <c r="X115" i="8"/>
  <c r="N116" i="8"/>
  <c r="P116" i="8" s="1"/>
  <c r="O116" i="8"/>
  <c r="Q116" i="8" s="1"/>
  <c r="S116" i="8"/>
  <c r="T116" i="8" s="1"/>
  <c r="U116" i="8"/>
  <c r="V116" i="8"/>
  <c r="W116" i="8"/>
  <c r="X116" i="8"/>
  <c r="N117" i="8"/>
  <c r="P117" i="8" s="1"/>
  <c r="O117" i="8"/>
  <c r="Q117" i="8" s="1"/>
  <c r="S117" i="8"/>
  <c r="T117" i="8" s="1"/>
  <c r="U117" i="8"/>
  <c r="V117" i="8"/>
  <c r="W117" i="8"/>
  <c r="X117" i="8"/>
  <c r="N118" i="8"/>
  <c r="P118" i="8" s="1"/>
  <c r="O118" i="8"/>
  <c r="Q118" i="8" s="1"/>
  <c r="S118" i="8"/>
  <c r="T118" i="8" s="1"/>
  <c r="U118" i="8"/>
  <c r="V118" i="8"/>
  <c r="W118" i="8"/>
  <c r="X118" i="8"/>
  <c r="N119" i="8"/>
  <c r="P119" i="8" s="1"/>
  <c r="O119" i="8"/>
  <c r="Q119" i="8" s="1"/>
  <c r="S119" i="8"/>
  <c r="T119" i="8" s="1"/>
  <c r="U119" i="8"/>
  <c r="V119" i="8"/>
  <c r="W119" i="8"/>
  <c r="X119" i="8"/>
  <c r="N120" i="8"/>
  <c r="P120" i="8" s="1"/>
  <c r="O120" i="8"/>
  <c r="S120" i="8"/>
  <c r="T120" i="8" s="1"/>
  <c r="U120" i="8"/>
  <c r="V120" i="8"/>
  <c r="N121" i="8"/>
  <c r="P121" i="8" s="1"/>
  <c r="O121" i="8"/>
  <c r="Q121" i="8" s="1"/>
  <c r="S121" i="8"/>
  <c r="T121" i="8" s="1"/>
  <c r="U121" i="8"/>
  <c r="V121" i="8"/>
  <c r="W121" i="8"/>
  <c r="X121" i="8"/>
  <c r="N122" i="8"/>
  <c r="P122" i="8" s="1"/>
  <c r="O122" i="8"/>
  <c r="W122" i="8" s="1"/>
  <c r="S122" i="8"/>
  <c r="T122" i="8" s="1"/>
  <c r="U122" i="8"/>
  <c r="V122" i="8"/>
  <c r="N123" i="8"/>
  <c r="P123" i="8" s="1"/>
  <c r="O123" i="8"/>
  <c r="S123" i="8"/>
  <c r="T123" i="8" s="1"/>
  <c r="U123" i="8"/>
  <c r="V123" i="8"/>
  <c r="N124" i="8"/>
  <c r="P124" i="8" s="1"/>
  <c r="O124" i="8"/>
  <c r="Q124" i="8" s="1"/>
  <c r="S124" i="8"/>
  <c r="T124" i="8" s="1"/>
  <c r="U124" i="8"/>
  <c r="V124" i="8"/>
  <c r="W124" i="8"/>
  <c r="X124" i="8"/>
  <c r="N125" i="8"/>
  <c r="P125" i="8" s="1"/>
  <c r="O125" i="8"/>
  <c r="Q125" i="8" s="1"/>
  <c r="S125" i="8"/>
  <c r="T125" i="8" s="1"/>
  <c r="U125" i="8"/>
  <c r="V125" i="8"/>
  <c r="W125" i="8"/>
  <c r="X125" i="8"/>
  <c r="N126" i="8"/>
  <c r="P126" i="8" s="1"/>
  <c r="O126" i="8"/>
  <c r="Q126" i="8" s="1"/>
  <c r="S126" i="8"/>
  <c r="T126" i="8" s="1"/>
  <c r="U126" i="8"/>
  <c r="V126" i="8"/>
  <c r="W126" i="8"/>
  <c r="X126" i="8"/>
  <c r="N127" i="8"/>
  <c r="P127" i="8" s="1"/>
  <c r="O127" i="8"/>
  <c r="Q127" i="8" s="1"/>
  <c r="S127" i="8"/>
  <c r="T127" i="8" s="1"/>
  <c r="U127" i="8"/>
  <c r="V127" i="8"/>
  <c r="W127" i="8"/>
  <c r="X127" i="8"/>
  <c r="N128" i="8"/>
  <c r="P128" i="8" s="1"/>
  <c r="O128" i="8"/>
  <c r="Q128" i="8" s="1"/>
  <c r="S128" i="8"/>
  <c r="T128" i="8" s="1"/>
  <c r="U128" i="8"/>
  <c r="V128" i="8"/>
  <c r="W128" i="8"/>
  <c r="X128" i="8"/>
  <c r="N129" i="8"/>
  <c r="P129" i="8" s="1"/>
  <c r="O129" i="8"/>
  <c r="S129" i="8"/>
  <c r="T129" i="8" s="1"/>
  <c r="U129" i="8"/>
  <c r="V129" i="8"/>
  <c r="W129" i="8"/>
  <c r="N130" i="8"/>
  <c r="P130" i="8" s="1"/>
  <c r="O130" i="8"/>
  <c r="Q130" i="8" s="1"/>
  <c r="S130" i="8"/>
  <c r="T130" i="8" s="1"/>
  <c r="U130" i="8"/>
  <c r="V130" i="8"/>
  <c r="W130" i="8"/>
  <c r="X130" i="8"/>
  <c r="N131" i="8"/>
  <c r="P131" i="8" s="1"/>
  <c r="O131" i="8"/>
  <c r="Q131" i="8" s="1"/>
  <c r="S131" i="8"/>
  <c r="T131" i="8" s="1"/>
  <c r="U131" i="8"/>
  <c r="V131" i="8"/>
  <c r="W131" i="8"/>
  <c r="X131" i="8"/>
  <c r="N132" i="8"/>
  <c r="P132" i="8" s="1"/>
  <c r="O132" i="8"/>
  <c r="S132" i="8"/>
  <c r="T132" i="8" s="1"/>
  <c r="U132" i="8"/>
  <c r="V132" i="8"/>
  <c r="N133" i="8"/>
  <c r="P133" i="8" s="1"/>
  <c r="O133" i="8"/>
  <c r="S133" i="8"/>
  <c r="T133" i="8" s="1"/>
  <c r="U133" i="8"/>
  <c r="V133" i="8"/>
  <c r="N134" i="8"/>
  <c r="P134" i="8" s="1"/>
  <c r="O134" i="8"/>
  <c r="S134" i="8"/>
  <c r="T134" i="8" s="1"/>
  <c r="U134" i="8"/>
  <c r="V134" i="8"/>
  <c r="N135" i="8"/>
  <c r="P135" i="8" s="1"/>
  <c r="O135" i="8"/>
  <c r="S135" i="8"/>
  <c r="T135" i="8" s="1"/>
  <c r="U135" i="8"/>
  <c r="V135" i="8"/>
  <c r="W135" i="8"/>
  <c r="N136" i="8"/>
  <c r="P136" i="8" s="1"/>
  <c r="O136" i="8"/>
  <c r="S136" i="8"/>
  <c r="T136" i="8" s="1"/>
  <c r="U136" i="8"/>
  <c r="V136" i="8"/>
  <c r="N137" i="8"/>
  <c r="P137" i="8" s="1"/>
  <c r="O137" i="8"/>
  <c r="Q137" i="8" s="1"/>
  <c r="S137" i="8"/>
  <c r="T137" i="8" s="1"/>
  <c r="U137" i="8"/>
  <c r="V137" i="8"/>
  <c r="W137" i="8"/>
  <c r="X137" i="8"/>
  <c r="N138" i="8"/>
  <c r="P138" i="8" s="1"/>
  <c r="O138" i="8"/>
  <c r="S138" i="8"/>
  <c r="T138" i="8" s="1"/>
  <c r="U138" i="8"/>
  <c r="V138" i="8"/>
  <c r="W138" i="8"/>
  <c r="N139" i="8"/>
  <c r="P139" i="8" s="1"/>
  <c r="O139" i="8"/>
  <c r="X139" i="8" s="1"/>
  <c r="S139" i="8"/>
  <c r="T139" i="8" s="1"/>
  <c r="U139" i="8"/>
  <c r="V139" i="8"/>
  <c r="W139" i="8"/>
  <c r="N140" i="8"/>
  <c r="P140" i="8" s="1"/>
  <c r="O140" i="8"/>
  <c r="Q140" i="8" s="1"/>
  <c r="S140" i="8"/>
  <c r="T140" i="8" s="1"/>
  <c r="U140" i="8"/>
  <c r="V140" i="8"/>
  <c r="N141" i="8"/>
  <c r="P141" i="8" s="1"/>
  <c r="O141" i="8"/>
  <c r="Q141" i="8" s="1"/>
  <c r="S141" i="8"/>
  <c r="T141" i="8" s="1"/>
  <c r="U141" i="8"/>
  <c r="V141" i="8"/>
  <c r="W141" i="8"/>
  <c r="X141" i="8"/>
  <c r="N142" i="8"/>
  <c r="P142" i="8" s="1"/>
  <c r="O142" i="8"/>
  <c r="Q142" i="8" s="1"/>
  <c r="S142" i="8"/>
  <c r="T142" i="8" s="1"/>
  <c r="U142" i="8"/>
  <c r="V142" i="8"/>
  <c r="W142" i="8"/>
  <c r="X142" i="8"/>
  <c r="N143" i="8"/>
  <c r="P143" i="8" s="1"/>
  <c r="O143" i="8"/>
  <c r="Q143" i="8" s="1"/>
  <c r="S143" i="8"/>
  <c r="T143" i="8" s="1"/>
  <c r="U143" i="8"/>
  <c r="V143" i="8"/>
  <c r="W143" i="8"/>
  <c r="X143" i="8"/>
  <c r="N144" i="8"/>
  <c r="P144" i="8" s="1"/>
  <c r="O144" i="8"/>
  <c r="Q144" i="8" s="1"/>
  <c r="S144" i="8"/>
  <c r="T144" i="8" s="1"/>
  <c r="U144" i="8"/>
  <c r="V144" i="8"/>
  <c r="W144" i="8"/>
  <c r="X144" i="8"/>
  <c r="N145" i="8"/>
  <c r="P145" i="8" s="1"/>
  <c r="O145" i="8"/>
  <c r="Q145" i="8" s="1"/>
  <c r="S145" i="8"/>
  <c r="T145" i="8" s="1"/>
  <c r="U145" i="8"/>
  <c r="V145" i="8"/>
  <c r="W145" i="8"/>
  <c r="N146" i="8"/>
  <c r="P146" i="8" s="1"/>
  <c r="O146" i="8"/>
  <c r="Q146" i="8" s="1"/>
  <c r="S146" i="8"/>
  <c r="T146" i="8" s="1"/>
  <c r="U146" i="8"/>
  <c r="V146" i="8"/>
  <c r="W146" i="8"/>
  <c r="X146" i="8"/>
  <c r="N147" i="8"/>
  <c r="P147" i="8" s="1"/>
  <c r="O147" i="8"/>
  <c r="Q147" i="8" s="1"/>
  <c r="S147" i="8"/>
  <c r="T147" i="8" s="1"/>
  <c r="U147" i="8"/>
  <c r="V147" i="8"/>
  <c r="W147" i="8"/>
  <c r="X147" i="8"/>
  <c r="N148" i="8"/>
  <c r="P148" i="8" s="1"/>
  <c r="O148" i="8"/>
  <c r="Q148" i="8" s="1"/>
  <c r="S148" i="8"/>
  <c r="T148" i="8" s="1"/>
  <c r="U148" i="8"/>
  <c r="V148" i="8"/>
  <c r="N149" i="8"/>
  <c r="P149" i="8" s="1"/>
  <c r="O149" i="8"/>
  <c r="Q149" i="8" s="1"/>
  <c r="S149" i="8"/>
  <c r="T149" i="8" s="1"/>
  <c r="U149" i="8"/>
  <c r="V149" i="8"/>
  <c r="W149" i="8"/>
  <c r="X149" i="8"/>
  <c r="Y8" i="10"/>
  <c r="AA8" i="10" s="1"/>
  <c r="AB8" i="10"/>
  <c r="Y9" i="10"/>
  <c r="AB9" i="10"/>
  <c r="Y10" i="10"/>
  <c r="AB10" i="10"/>
  <c r="Y11" i="10"/>
  <c r="AB11" i="10"/>
  <c r="Y12" i="10"/>
  <c r="AA12" i="10" s="1"/>
  <c r="Z12" i="10"/>
  <c r="AB12" i="10"/>
  <c r="Y13" i="10"/>
  <c r="AB13" i="10"/>
  <c r="Y14" i="10"/>
  <c r="AB14" i="10"/>
  <c r="Y15" i="10"/>
  <c r="AB15" i="10"/>
  <c r="Y16" i="10"/>
  <c r="AA16" i="10" s="1"/>
  <c r="Z16" i="10"/>
  <c r="AB16" i="10"/>
  <c r="Y17" i="10"/>
  <c r="AB17" i="10"/>
  <c r="Y18" i="10"/>
  <c r="AB18" i="10"/>
  <c r="Y19" i="10"/>
  <c r="AB19" i="10"/>
  <c r="Y20" i="10"/>
  <c r="AA20" i="10" s="1"/>
  <c r="Z20" i="10"/>
  <c r="AB20" i="10"/>
  <c r="Y21" i="10"/>
  <c r="AB21" i="10"/>
  <c r="Y22" i="10"/>
  <c r="AB22" i="10"/>
  <c r="Y23" i="10"/>
  <c r="AB23" i="10"/>
  <c r="Y24" i="10"/>
  <c r="AA24" i="10" s="1"/>
  <c r="Z24" i="10"/>
  <c r="AB24" i="10"/>
  <c r="Y25" i="10"/>
  <c r="AB25" i="10"/>
  <c r="Y26" i="10"/>
  <c r="AB26" i="10"/>
  <c r="Y27" i="10"/>
  <c r="AB27" i="10"/>
  <c r="Y28" i="10"/>
  <c r="AA28" i="10" s="1"/>
  <c r="Z28" i="10"/>
  <c r="AB28" i="10"/>
  <c r="Y29" i="10"/>
  <c r="AB29" i="10"/>
  <c r="Y30" i="10"/>
  <c r="AB30" i="10"/>
  <c r="Y31" i="10"/>
  <c r="AB31" i="10"/>
  <c r="Y32" i="10"/>
  <c r="AA32" i="10" s="1"/>
  <c r="Z32" i="10"/>
  <c r="AB32" i="10"/>
  <c r="Y33" i="10"/>
  <c r="AB33" i="10"/>
  <c r="Y34" i="10"/>
  <c r="AB34" i="10"/>
  <c r="Y35" i="10"/>
  <c r="AB35" i="10"/>
  <c r="Y36" i="10"/>
  <c r="AA36" i="10" s="1"/>
  <c r="Z36" i="10"/>
  <c r="AB36" i="10"/>
  <c r="Y37" i="10"/>
  <c r="AB37" i="10"/>
  <c r="Y38" i="10"/>
  <c r="AB38" i="10"/>
  <c r="Y39" i="10"/>
  <c r="AB39" i="10"/>
  <c r="Y40" i="10"/>
  <c r="AA40" i="10" s="1"/>
  <c r="Z40" i="10"/>
  <c r="AB40" i="10"/>
  <c r="Y41" i="10"/>
  <c r="AB41" i="10"/>
  <c r="Y42" i="10"/>
  <c r="AB42" i="10"/>
  <c r="Y43" i="10"/>
  <c r="AB43" i="10"/>
  <c r="Y44" i="10"/>
  <c r="AA44" i="10" s="1"/>
  <c r="Z44" i="10"/>
  <c r="AB44" i="10"/>
  <c r="Y45" i="10"/>
  <c r="AB45" i="10"/>
  <c r="Y46" i="10"/>
  <c r="AB46" i="10"/>
  <c r="Y47" i="10"/>
  <c r="AB47" i="10"/>
  <c r="Y48" i="10"/>
  <c r="AA48" i="10" s="1"/>
  <c r="Z48" i="10"/>
  <c r="AB48" i="10"/>
  <c r="Y49" i="10"/>
  <c r="AB49" i="10"/>
  <c r="Y50" i="10"/>
  <c r="AB50" i="10"/>
  <c r="Y51" i="10"/>
  <c r="AB51" i="10"/>
  <c r="Y52" i="10"/>
  <c r="AA52" i="10" s="1"/>
  <c r="Z52" i="10"/>
  <c r="AB52" i="10"/>
  <c r="Y53" i="10"/>
  <c r="AB53" i="10"/>
  <c r="Y54" i="10"/>
  <c r="AB54" i="10"/>
  <c r="Y55" i="10"/>
  <c r="AB55" i="10"/>
  <c r="Y56" i="10"/>
  <c r="AA56" i="10" s="1"/>
  <c r="Z56" i="10"/>
  <c r="AB56" i="10"/>
  <c r="Y57" i="10"/>
  <c r="Z57" i="10" s="1"/>
  <c r="AB57" i="10"/>
  <c r="Y58" i="10"/>
  <c r="AB58" i="10"/>
  <c r="Y59" i="10"/>
  <c r="AB59" i="10"/>
  <c r="Y60" i="10"/>
  <c r="AA60" i="10" s="1"/>
  <c r="Z60" i="10"/>
  <c r="AB60" i="10"/>
  <c r="Y61" i="10"/>
  <c r="AB61" i="10"/>
  <c r="Y62" i="10"/>
  <c r="AA62" i="10"/>
  <c r="AB62" i="10"/>
  <c r="Y63" i="10"/>
  <c r="AB63" i="10"/>
  <c r="Y64" i="10"/>
  <c r="AA64" i="10" s="1"/>
  <c r="AB64" i="10"/>
  <c r="Y65" i="10"/>
  <c r="Z65" i="10" s="1"/>
  <c r="AB65" i="10"/>
  <c r="Y66" i="10"/>
  <c r="AB66" i="10"/>
  <c r="Y67" i="10"/>
  <c r="AB67" i="10"/>
  <c r="Y68" i="10"/>
  <c r="AA68" i="10" s="1"/>
  <c r="Z68" i="10"/>
  <c r="AB68" i="10"/>
  <c r="Y69" i="10"/>
  <c r="AB69" i="10"/>
  <c r="Y70" i="10"/>
  <c r="AA70" i="10"/>
  <c r="AB70" i="10"/>
  <c r="Y71" i="10"/>
  <c r="AB71" i="10"/>
  <c r="Y72" i="10"/>
  <c r="AA72" i="10" s="1"/>
  <c r="AB72" i="10"/>
  <c r="Y73" i="10"/>
  <c r="Z73" i="10" s="1"/>
  <c r="AB73" i="10"/>
  <c r="Y74" i="10"/>
  <c r="AB74" i="10"/>
  <c r="Y75" i="10"/>
  <c r="AB75" i="10"/>
  <c r="Y76" i="10"/>
  <c r="AA76" i="10" s="1"/>
  <c r="AB76" i="10"/>
  <c r="AD76" i="10" s="1"/>
  <c r="Y77" i="10"/>
  <c r="AB77" i="10"/>
  <c r="Y78" i="10"/>
  <c r="AA78" i="10"/>
  <c r="AB78" i="10"/>
  <c r="Y79" i="10"/>
  <c r="AB79" i="10"/>
  <c r="Y80" i="10"/>
  <c r="AA80" i="10" s="1"/>
  <c r="AB80" i="10"/>
  <c r="Y81" i="10"/>
  <c r="AB81" i="10"/>
  <c r="Y82" i="10"/>
  <c r="AB82" i="10"/>
  <c r="Y83" i="10"/>
  <c r="AB83" i="10"/>
  <c r="Y84" i="10"/>
  <c r="AA84" i="10" s="1"/>
  <c r="AB84" i="10"/>
  <c r="Y85" i="10"/>
  <c r="AB85" i="10"/>
  <c r="Y86" i="10"/>
  <c r="AA86" i="10"/>
  <c r="AB86" i="10"/>
  <c r="Y87" i="10"/>
  <c r="AB87" i="10"/>
  <c r="Y88" i="10"/>
  <c r="AA88" i="10" s="1"/>
  <c r="AB88" i="10"/>
  <c r="Y89" i="10"/>
  <c r="AB89" i="10"/>
  <c r="Y90" i="10"/>
  <c r="AB90" i="10"/>
  <c r="Y91" i="10"/>
  <c r="AB91" i="10"/>
  <c r="Y92" i="10"/>
  <c r="AA92" i="10"/>
  <c r="AB92" i="10"/>
  <c r="Y93" i="10"/>
  <c r="AB93" i="10"/>
  <c r="Y94" i="10"/>
  <c r="Z94" i="10"/>
  <c r="AB94" i="10"/>
  <c r="Y95" i="10"/>
  <c r="AA95" i="10" s="1"/>
  <c r="AB95" i="10"/>
  <c r="AD95" i="10" s="1"/>
  <c r="Y96" i="10"/>
  <c r="AA96" i="10"/>
  <c r="AB96" i="10"/>
  <c r="Y97" i="10"/>
  <c r="AB97" i="10"/>
  <c r="Y98" i="10"/>
  <c r="AB98" i="10"/>
  <c r="Y99" i="10"/>
  <c r="AA99" i="10"/>
  <c r="AB99" i="10"/>
  <c r="Y100" i="10"/>
  <c r="AB100" i="10"/>
  <c r="Y101" i="10"/>
  <c r="AB101" i="10"/>
  <c r="Y102" i="10"/>
  <c r="AB102" i="10"/>
  <c r="Y103" i="10"/>
  <c r="AB103" i="10"/>
  <c r="Y104" i="10"/>
  <c r="Z104" i="10" s="1"/>
  <c r="AB104" i="10"/>
  <c r="Y105" i="10"/>
  <c r="AB105" i="10"/>
  <c r="Y106" i="10"/>
  <c r="AB106" i="10"/>
  <c r="Y107" i="10"/>
  <c r="Z107" i="10" s="1"/>
  <c r="AA107" i="10"/>
  <c r="AB107" i="10"/>
  <c r="Y108" i="10"/>
  <c r="AB108" i="10"/>
  <c r="Y109" i="10"/>
  <c r="AB109" i="10"/>
  <c r="Y110" i="10"/>
  <c r="Z110" i="10" s="1"/>
  <c r="AB110" i="10"/>
  <c r="Y111" i="10"/>
  <c r="AB111" i="10"/>
  <c r="Y112" i="10"/>
  <c r="Z112" i="10" s="1"/>
  <c r="AB112" i="10"/>
  <c r="Y113" i="10"/>
  <c r="AA113" i="10"/>
  <c r="AB113" i="10"/>
  <c r="Y114" i="10"/>
  <c r="AB114" i="10"/>
  <c r="Y115" i="10"/>
  <c r="Z115" i="10" s="1"/>
  <c r="AA115" i="10"/>
  <c r="AB115" i="10"/>
  <c r="Y116" i="10"/>
  <c r="AB116" i="10"/>
  <c r="Y117" i="10"/>
  <c r="AB117" i="10"/>
  <c r="Y118" i="10"/>
  <c r="AB118" i="10"/>
  <c r="Y119" i="10"/>
  <c r="AB119" i="10"/>
  <c r="Y120" i="10"/>
  <c r="Z120" i="10" s="1"/>
  <c r="AB120" i="10"/>
  <c r="Y121" i="10"/>
  <c r="AB121" i="10"/>
  <c r="Y122" i="10"/>
  <c r="AB122" i="10"/>
  <c r="Y123" i="10"/>
  <c r="Z123" i="10" s="1"/>
  <c r="AA123" i="10"/>
  <c r="AB123" i="10"/>
  <c r="Y124" i="10"/>
  <c r="AB124" i="10"/>
  <c r="Y125" i="10"/>
  <c r="AB125" i="10"/>
  <c r="Y126" i="10"/>
  <c r="Z126" i="10" s="1"/>
  <c r="AB126" i="10"/>
  <c r="Y127" i="10"/>
  <c r="AB127" i="10"/>
  <c r="Y128" i="10"/>
  <c r="Z128" i="10" s="1"/>
  <c r="AB128" i="10"/>
  <c r="Y129" i="10"/>
  <c r="AA129" i="10"/>
  <c r="AB129" i="10"/>
  <c r="Y130" i="10"/>
  <c r="AB130" i="10"/>
  <c r="Y131" i="10"/>
  <c r="Z131" i="10" s="1"/>
  <c r="AA131" i="10"/>
  <c r="AB131" i="10"/>
  <c r="Y132" i="10"/>
  <c r="AB132" i="10"/>
  <c r="Y133" i="10"/>
  <c r="AB133" i="10"/>
  <c r="Y134" i="10"/>
  <c r="AB134" i="10"/>
  <c r="Y135" i="10"/>
  <c r="AB135" i="10"/>
  <c r="Y136" i="10"/>
  <c r="Z136" i="10" s="1"/>
  <c r="AB136" i="10"/>
  <c r="Y137" i="10"/>
  <c r="AB137" i="10"/>
  <c r="Y138" i="10"/>
  <c r="AB138" i="10"/>
  <c r="Y139" i="10"/>
  <c r="Z139" i="10" s="1"/>
  <c r="AA139" i="10"/>
  <c r="AB139" i="10"/>
  <c r="Y140" i="10"/>
  <c r="AB140" i="10"/>
  <c r="Y141" i="10"/>
  <c r="AB141" i="10"/>
  <c r="Y142" i="10"/>
  <c r="Z142" i="10" s="1"/>
  <c r="AB142" i="10"/>
  <c r="Y143" i="10"/>
  <c r="AB143" i="10"/>
  <c r="Y144" i="10"/>
  <c r="Z144" i="10" s="1"/>
  <c r="AB144" i="10"/>
  <c r="Y145" i="10"/>
  <c r="AA145" i="10"/>
  <c r="AB145" i="10"/>
  <c r="Y146" i="10"/>
  <c r="AB146" i="10"/>
  <c r="Y147" i="10"/>
  <c r="Z147" i="10" s="1"/>
  <c r="AA147" i="10"/>
  <c r="AB147" i="10"/>
  <c r="Y148" i="10"/>
  <c r="AB148" i="10"/>
  <c r="Y149" i="10"/>
  <c r="AB149" i="10"/>
  <c r="X7" i="10"/>
  <c r="X8" i="10"/>
  <c r="X9" i="10"/>
  <c r="X10" i="10"/>
  <c r="X11" i="10"/>
  <c r="X12" i="10"/>
  <c r="X13" i="10"/>
  <c r="X14" i="10"/>
  <c r="X15" i="10"/>
  <c r="X16" i="10"/>
  <c r="X17" i="10"/>
  <c r="X18" i="10"/>
  <c r="X19" i="10"/>
  <c r="X20" i="10"/>
  <c r="X21" i="10"/>
  <c r="X22" i="10"/>
  <c r="X23" i="10"/>
  <c r="X24" i="10"/>
  <c r="X25" i="10"/>
  <c r="X26" i="10"/>
  <c r="X27" i="10"/>
  <c r="X28" i="10"/>
  <c r="X29" i="10"/>
  <c r="X30" i="10"/>
  <c r="X31" i="10"/>
  <c r="X32" i="10"/>
  <c r="X33" i="10"/>
  <c r="X34" i="10"/>
  <c r="X35" i="10"/>
  <c r="X36" i="10"/>
  <c r="X37" i="10"/>
  <c r="X38" i="10"/>
  <c r="X39" i="10"/>
  <c r="X40" i="10"/>
  <c r="X41" i="10"/>
  <c r="X42" i="10"/>
  <c r="X43" i="10"/>
  <c r="X44" i="10"/>
  <c r="X45" i="10"/>
  <c r="X46" i="10"/>
  <c r="X47" i="10"/>
  <c r="X48" i="10"/>
  <c r="X49" i="10"/>
  <c r="X50" i="10"/>
  <c r="X51" i="10"/>
  <c r="X52" i="10"/>
  <c r="X53" i="10"/>
  <c r="X54" i="10"/>
  <c r="X55" i="10"/>
  <c r="X56" i="10"/>
  <c r="X57" i="10"/>
  <c r="X58" i="10"/>
  <c r="X59" i="10"/>
  <c r="X60" i="10"/>
  <c r="X61" i="10"/>
  <c r="X62" i="10"/>
  <c r="X63" i="10"/>
  <c r="X64" i="10"/>
  <c r="X65" i="10"/>
  <c r="X66" i="10"/>
  <c r="X67" i="10"/>
  <c r="X68" i="10"/>
  <c r="X69" i="10"/>
  <c r="X70" i="10"/>
  <c r="X71" i="10"/>
  <c r="X72" i="10"/>
  <c r="X73" i="10"/>
  <c r="X74" i="10"/>
  <c r="X75" i="10"/>
  <c r="X76" i="10"/>
  <c r="X77" i="10"/>
  <c r="X78" i="10"/>
  <c r="X79" i="10"/>
  <c r="X80" i="10"/>
  <c r="X81" i="10"/>
  <c r="X82" i="10"/>
  <c r="X83" i="10"/>
  <c r="X84" i="10"/>
  <c r="X85" i="10"/>
  <c r="X86" i="10"/>
  <c r="X87" i="10"/>
  <c r="X88" i="10"/>
  <c r="X89" i="10"/>
  <c r="X90" i="10"/>
  <c r="X91" i="10"/>
  <c r="X92" i="10"/>
  <c r="X93" i="10"/>
  <c r="X94" i="10"/>
  <c r="X95" i="10"/>
  <c r="X96" i="10"/>
  <c r="X97" i="10"/>
  <c r="X98" i="10"/>
  <c r="X99" i="10"/>
  <c r="X100" i="10"/>
  <c r="X101" i="10"/>
  <c r="X102" i="10"/>
  <c r="X103" i="10"/>
  <c r="X104" i="10"/>
  <c r="X105" i="10"/>
  <c r="X106" i="10"/>
  <c r="X107" i="10"/>
  <c r="X108" i="10"/>
  <c r="X109" i="10"/>
  <c r="X110" i="10"/>
  <c r="X111" i="10"/>
  <c r="X112" i="10"/>
  <c r="X113" i="10"/>
  <c r="X114" i="10"/>
  <c r="X115" i="10"/>
  <c r="X116" i="10"/>
  <c r="X117" i="10"/>
  <c r="X118" i="10"/>
  <c r="X119" i="10"/>
  <c r="X120" i="10"/>
  <c r="X121" i="10"/>
  <c r="X122" i="10"/>
  <c r="X123" i="10"/>
  <c r="X124" i="10"/>
  <c r="X125" i="10"/>
  <c r="X126" i="10"/>
  <c r="X127" i="10"/>
  <c r="X128" i="10"/>
  <c r="X129" i="10"/>
  <c r="X130" i="10"/>
  <c r="X131" i="10"/>
  <c r="X132" i="10"/>
  <c r="X133" i="10"/>
  <c r="X134" i="10"/>
  <c r="X135" i="10"/>
  <c r="X136" i="10"/>
  <c r="X137" i="10"/>
  <c r="X138" i="10"/>
  <c r="X139" i="10"/>
  <c r="X140" i="10"/>
  <c r="X141" i="10"/>
  <c r="X142" i="10"/>
  <c r="X143" i="10"/>
  <c r="X144" i="10"/>
  <c r="X145" i="10"/>
  <c r="X146" i="10"/>
  <c r="X147" i="10"/>
  <c r="X148" i="10"/>
  <c r="X149" i="10"/>
  <c r="X6" i="10"/>
  <c r="Q8" i="10"/>
  <c r="Q9" i="10"/>
  <c r="Q10" i="10"/>
  <c r="Q11" i="10"/>
  <c r="Q12" i="10"/>
  <c r="Q13" i="10"/>
  <c r="Q14" i="10"/>
  <c r="Q15" i="10"/>
  <c r="Q16" i="10"/>
  <c r="Q17" i="10"/>
  <c r="Q18" i="10"/>
  <c r="Q19" i="10"/>
  <c r="Q20" i="10"/>
  <c r="Q21" i="10"/>
  <c r="Q22" i="10"/>
  <c r="Q23" i="10"/>
  <c r="Q24" i="10"/>
  <c r="Q25" i="10"/>
  <c r="Q26" i="10"/>
  <c r="Q27" i="10"/>
  <c r="Q28" i="10"/>
  <c r="Q29" i="10"/>
  <c r="Q30" i="10"/>
  <c r="Q31" i="10"/>
  <c r="Q32" i="10"/>
  <c r="Q33" i="10"/>
  <c r="Q34" i="10"/>
  <c r="Q35" i="10"/>
  <c r="Q36" i="10"/>
  <c r="Q37" i="10"/>
  <c r="Q38" i="10"/>
  <c r="Q39" i="10"/>
  <c r="Q40" i="10"/>
  <c r="Q41" i="10"/>
  <c r="Q42" i="10"/>
  <c r="Q43" i="10"/>
  <c r="Q44" i="10"/>
  <c r="Q45" i="10"/>
  <c r="S45" i="10" s="1"/>
  <c r="Q46" i="10"/>
  <c r="Q47" i="10"/>
  <c r="Q48" i="10"/>
  <c r="Q49" i="10"/>
  <c r="Q50" i="10"/>
  <c r="Q51" i="10"/>
  <c r="Q52" i="10"/>
  <c r="Q53" i="10"/>
  <c r="S53" i="10" s="1"/>
  <c r="Q54" i="10"/>
  <c r="Q55" i="10"/>
  <c r="Q56" i="10"/>
  <c r="Q57" i="10"/>
  <c r="Q58" i="10"/>
  <c r="Z58" i="10" s="1"/>
  <c r="Q59" i="10"/>
  <c r="Q60" i="10"/>
  <c r="Q61" i="10"/>
  <c r="Q62" i="10"/>
  <c r="Q63" i="10"/>
  <c r="Q64" i="10"/>
  <c r="Q65" i="10"/>
  <c r="Q66" i="10"/>
  <c r="AA66" i="10" s="1"/>
  <c r="Q67" i="10"/>
  <c r="Q68" i="10"/>
  <c r="Q69" i="10"/>
  <c r="Q70" i="10"/>
  <c r="Q71" i="10"/>
  <c r="Q72" i="10"/>
  <c r="Q73" i="10"/>
  <c r="Q74" i="10"/>
  <c r="AA74" i="10" s="1"/>
  <c r="Q75" i="10"/>
  <c r="Q76" i="10"/>
  <c r="Z76" i="10" s="1"/>
  <c r="Q77" i="10"/>
  <c r="Q78" i="10"/>
  <c r="S78" i="10" s="1"/>
  <c r="Q79" i="10"/>
  <c r="Q80" i="10"/>
  <c r="Q81" i="10"/>
  <c r="S81" i="10" s="1"/>
  <c r="Q82" i="10"/>
  <c r="S82" i="10" s="1"/>
  <c r="Q83" i="10"/>
  <c r="Q84" i="10"/>
  <c r="Z84" i="10" s="1"/>
  <c r="Q85" i="10"/>
  <c r="S85" i="10" s="1"/>
  <c r="Q86" i="10"/>
  <c r="S86" i="10" s="1"/>
  <c r="Q87" i="10"/>
  <c r="Q88" i="10"/>
  <c r="Q89" i="10"/>
  <c r="S89" i="10" s="1"/>
  <c r="Q90" i="10"/>
  <c r="Z90" i="10" s="1"/>
  <c r="Q91" i="10"/>
  <c r="Q92" i="10"/>
  <c r="Z92" i="10" s="1"/>
  <c r="Q93" i="10"/>
  <c r="Q94" i="10"/>
  <c r="S94" i="10" s="1"/>
  <c r="Q95" i="10"/>
  <c r="Q96" i="10"/>
  <c r="Z96" i="10" s="1"/>
  <c r="Q97" i="10"/>
  <c r="AA97" i="10" s="1"/>
  <c r="Q98" i="10"/>
  <c r="S98" i="10" s="1"/>
  <c r="Q99" i="10"/>
  <c r="Q100" i="10"/>
  <c r="Q101" i="10"/>
  <c r="Q102" i="10"/>
  <c r="Q103" i="10"/>
  <c r="AA103" i="10" s="1"/>
  <c r="Q104" i="10"/>
  <c r="Q105" i="10"/>
  <c r="AA105" i="10" s="1"/>
  <c r="Q106" i="10"/>
  <c r="Q107" i="10"/>
  <c r="S107" i="10" s="1"/>
  <c r="Q108" i="10"/>
  <c r="Q109" i="10"/>
  <c r="Q110" i="10"/>
  <c r="Q111" i="10"/>
  <c r="AA111" i="10" s="1"/>
  <c r="Q112" i="10"/>
  <c r="Q113" i="10"/>
  <c r="Q114" i="10"/>
  <c r="S114" i="10" s="1"/>
  <c r="Q115" i="10"/>
  <c r="S115" i="10" s="1"/>
  <c r="Q116" i="10"/>
  <c r="Q117" i="10"/>
  <c r="Q118" i="10"/>
  <c r="Q119" i="10"/>
  <c r="AA119" i="10" s="1"/>
  <c r="Q120" i="10"/>
  <c r="Q121" i="10"/>
  <c r="AA121" i="10" s="1"/>
  <c r="Q122" i="10"/>
  <c r="S122" i="10" s="1"/>
  <c r="Q123" i="10"/>
  <c r="Q124" i="10"/>
  <c r="Q125" i="10"/>
  <c r="S125" i="10" s="1"/>
  <c r="Q126" i="10"/>
  <c r="Q127" i="10"/>
  <c r="AA127" i="10" s="1"/>
  <c r="Q128" i="10"/>
  <c r="Q129" i="10"/>
  <c r="Q130" i="10"/>
  <c r="S130" i="10" s="1"/>
  <c r="Q131" i="10"/>
  <c r="Q132" i="10"/>
  <c r="Q133" i="10"/>
  <c r="S133" i="10" s="1"/>
  <c r="Q134" i="10"/>
  <c r="S134" i="10" s="1"/>
  <c r="Q135" i="10"/>
  <c r="AA135" i="10" s="1"/>
  <c r="Q136" i="10"/>
  <c r="Q137" i="10"/>
  <c r="AA137" i="10" s="1"/>
  <c r="Q138" i="10"/>
  <c r="S138" i="10" s="1"/>
  <c r="Q139" i="10"/>
  <c r="S139" i="10" s="1"/>
  <c r="Q140" i="10"/>
  <c r="Q141" i="10"/>
  <c r="S141" i="10" s="1"/>
  <c r="Q142" i="10"/>
  <c r="S142" i="10" s="1"/>
  <c r="Q143" i="10"/>
  <c r="AA143" i="10" s="1"/>
  <c r="Q144" i="10"/>
  <c r="Q145" i="10"/>
  <c r="S145" i="10" s="1"/>
  <c r="Q146" i="10"/>
  <c r="S146" i="10" s="1"/>
  <c r="Q147" i="10"/>
  <c r="Q148" i="10"/>
  <c r="Q149" i="10"/>
  <c r="Q6" i="10"/>
  <c r="S6" i="10" s="1"/>
  <c r="R7" i="10"/>
  <c r="T7" i="10" s="1"/>
  <c r="R8" i="10"/>
  <c r="T8" i="10" s="1"/>
  <c r="R9" i="10"/>
  <c r="T9" i="10" s="1"/>
  <c r="R10" i="10"/>
  <c r="T10" i="10" s="1"/>
  <c r="R11" i="10"/>
  <c r="T11" i="10" s="1"/>
  <c r="R12" i="10"/>
  <c r="T12" i="10" s="1"/>
  <c r="R13" i="10"/>
  <c r="T13" i="10" s="1"/>
  <c r="R14" i="10"/>
  <c r="T14" i="10" s="1"/>
  <c r="R15" i="10"/>
  <c r="T15" i="10" s="1"/>
  <c r="R16" i="10"/>
  <c r="T16" i="10" s="1"/>
  <c r="R17" i="10"/>
  <c r="T17" i="10" s="1"/>
  <c r="R18" i="10"/>
  <c r="T18" i="10" s="1"/>
  <c r="R19" i="10"/>
  <c r="T19" i="10" s="1"/>
  <c r="R20" i="10"/>
  <c r="T20" i="10" s="1"/>
  <c r="R21" i="10"/>
  <c r="T21" i="10" s="1"/>
  <c r="R22" i="10"/>
  <c r="T22" i="10" s="1"/>
  <c r="R23" i="10"/>
  <c r="T23" i="10" s="1"/>
  <c r="R24" i="10"/>
  <c r="T24" i="10" s="1"/>
  <c r="R25" i="10"/>
  <c r="T25" i="10" s="1"/>
  <c r="R26" i="10"/>
  <c r="T26" i="10" s="1"/>
  <c r="R27" i="10"/>
  <c r="T27" i="10" s="1"/>
  <c r="R28" i="10"/>
  <c r="T28" i="10" s="1"/>
  <c r="R29" i="10"/>
  <c r="T29" i="10" s="1"/>
  <c r="R30" i="10"/>
  <c r="T30" i="10" s="1"/>
  <c r="R31" i="10"/>
  <c r="T31" i="10" s="1"/>
  <c r="R32" i="10"/>
  <c r="T32" i="10" s="1"/>
  <c r="R33" i="10"/>
  <c r="T33" i="10" s="1"/>
  <c r="R34" i="10"/>
  <c r="T34" i="10" s="1"/>
  <c r="R35" i="10"/>
  <c r="T35" i="10" s="1"/>
  <c r="R36" i="10"/>
  <c r="T36" i="10" s="1"/>
  <c r="R37" i="10"/>
  <c r="T37" i="10" s="1"/>
  <c r="R38" i="10"/>
  <c r="T38" i="10" s="1"/>
  <c r="R39" i="10"/>
  <c r="T39" i="10" s="1"/>
  <c r="R40" i="10"/>
  <c r="T40" i="10" s="1"/>
  <c r="R41" i="10"/>
  <c r="T41" i="10" s="1"/>
  <c r="R42" i="10"/>
  <c r="T42" i="10" s="1"/>
  <c r="R43" i="10"/>
  <c r="T43" i="10" s="1"/>
  <c r="R44" i="10"/>
  <c r="T44" i="10" s="1"/>
  <c r="R45" i="10"/>
  <c r="T45" i="10" s="1"/>
  <c r="R46" i="10"/>
  <c r="T46" i="10" s="1"/>
  <c r="R47" i="10"/>
  <c r="T47" i="10" s="1"/>
  <c r="R48" i="10"/>
  <c r="T48" i="10" s="1"/>
  <c r="R49" i="10"/>
  <c r="T49" i="10" s="1"/>
  <c r="R50" i="10"/>
  <c r="T50" i="10" s="1"/>
  <c r="R51" i="10"/>
  <c r="T51" i="10" s="1"/>
  <c r="R52" i="10"/>
  <c r="T52" i="10" s="1"/>
  <c r="R53" i="10"/>
  <c r="T53" i="10" s="1"/>
  <c r="R54" i="10"/>
  <c r="T54" i="10" s="1"/>
  <c r="R55" i="10"/>
  <c r="T55" i="10" s="1"/>
  <c r="R56" i="10"/>
  <c r="T56" i="10" s="1"/>
  <c r="R57" i="10"/>
  <c r="T57" i="10" s="1"/>
  <c r="R58" i="10"/>
  <c r="T58" i="10" s="1"/>
  <c r="R59" i="10"/>
  <c r="T59" i="10" s="1"/>
  <c r="R60" i="10"/>
  <c r="T60" i="10" s="1"/>
  <c r="R61" i="10"/>
  <c r="T61" i="10" s="1"/>
  <c r="R62" i="10"/>
  <c r="T62" i="10" s="1"/>
  <c r="R63" i="10"/>
  <c r="T63" i="10" s="1"/>
  <c r="R64" i="10"/>
  <c r="T64" i="10" s="1"/>
  <c r="R65" i="10"/>
  <c r="T65" i="10" s="1"/>
  <c r="R66" i="10"/>
  <c r="T66" i="10" s="1"/>
  <c r="R67" i="10"/>
  <c r="T67" i="10" s="1"/>
  <c r="R68" i="10"/>
  <c r="T68" i="10" s="1"/>
  <c r="R69" i="10"/>
  <c r="T69" i="10" s="1"/>
  <c r="R70" i="10"/>
  <c r="T70" i="10" s="1"/>
  <c r="R71" i="10"/>
  <c r="T71" i="10" s="1"/>
  <c r="R72" i="10"/>
  <c r="T72" i="10" s="1"/>
  <c r="R73" i="10"/>
  <c r="T73" i="10" s="1"/>
  <c r="R74" i="10"/>
  <c r="T74" i="10" s="1"/>
  <c r="R75" i="10"/>
  <c r="T75" i="10" s="1"/>
  <c r="R76" i="10"/>
  <c r="T76" i="10" s="1"/>
  <c r="R77" i="10"/>
  <c r="T77" i="10" s="1"/>
  <c r="R78" i="10"/>
  <c r="T78" i="10" s="1"/>
  <c r="R79" i="10"/>
  <c r="T79" i="10" s="1"/>
  <c r="R80" i="10"/>
  <c r="T80" i="10" s="1"/>
  <c r="R81" i="10"/>
  <c r="T81" i="10" s="1"/>
  <c r="R82" i="10"/>
  <c r="T82" i="10" s="1"/>
  <c r="R83" i="10"/>
  <c r="T83" i="10" s="1"/>
  <c r="R84" i="10"/>
  <c r="T84" i="10" s="1"/>
  <c r="R85" i="10"/>
  <c r="T85" i="10" s="1"/>
  <c r="R86" i="10"/>
  <c r="T86" i="10" s="1"/>
  <c r="R87" i="10"/>
  <c r="T87" i="10" s="1"/>
  <c r="R88" i="10"/>
  <c r="T88" i="10" s="1"/>
  <c r="R89" i="10"/>
  <c r="T89" i="10" s="1"/>
  <c r="R90" i="10"/>
  <c r="R91" i="10"/>
  <c r="T91" i="10" s="1"/>
  <c r="R92" i="10"/>
  <c r="T92" i="10" s="1"/>
  <c r="R93" i="10"/>
  <c r="T93" i="10" s="1"/>
  <c r="R94" i="10"/>
  <c r="T94" i="10" s="1"/>
  <c r="R95" i="10"/>
  <c r="T95" i="10" s="1"/>
  <c r="R96" i="10"/>
  <c r="T96" i="10" s="1"/>
  <c r="R97" i="10"/>
  <c r="T97" i="10" s="1"/>
  <c r="R98" i="10"/>
  <c r="T98" i="10" s="1"/>
  <c r="R99" i="10"/>
  <c r="T99" i="10" s="1"/>
  <c r="R100" i="10"/>
  <c r="T100" i="10" s="1"/>
  <c r="R101" i="10"/>
  <c r="T101" i="10" s="1"/>
  <c r="R102" i="10"/>
  <c r="T102" i="10" s="1"/>
  <c r="R103" i="10"/>
  <c r="T103" i="10" s="1"/>
  <c r="R104" i="10"/>
  <c r="T104" i="10" s="1"/>
  <c r="R105" i="10"/>
  <c r="T105" i="10" s="1"/>
  <c r="R106" i="10"/>
  <c r="T106" i="10" s="1"/>
  <c r="R107" i="10"/>
  <c r="T107" i="10" s="1"/>
  <c r="R108" i="10"/>
  <c r="T108" i="10" s="1"/>
  <c r="R109" i="10"/>
  <c r="T109" i="10" s="1"/>
  <c r="R110" i="10"/>
  <c r="T110" i="10" s="1"/>
  <c r="R111" i="10"/>
  <c r="T111" i="10" s="1"/>
  <c r="R112" i="10"/>
  <c r="T112" i="10" s="1"/>
  <c r="R113" i="10"/>
  <c r="T113" i="10" s="1"/>
  <c r="R114" i="10"/>
  <c r="T114" i="10" s="1"/>
  <c r="R115" i="10"/>
  <c r="T115" i="10" s="1"/>
  <c r="R116" i="10"/>
  <c r="T116" i="10" s="1"/>
  <c r="R117" i="10"/>
  <c r="T117" i="10" s="1"/>
  <c r="R118" i="10"/>
  <c r="T118" i="10" s="1"/>
  <c r="R119" i="10"/>
  <c r="T119" i="10" s="1"/>
  <c r="R120" i="10"/>
  <c r="T120" i="10" s="1"/>
  <c r="R121" i="10"/>
  <c r="T121" i="10" s="1"/>
  <c r="R122" i="10"/>
  <c r="T122" i="10" s="1"/>
  <c r="R123" i="10"/>
  <c r="T123" i="10" s="1"/>
  <c r="R124" i="10"/>
  <c r="T124" i="10" s="1"/>
  <c r="R125" i="10"/>
  <c r="T125" i="10" s="1"/>
  <c r="R126" i="10"/>
  <c r="T126" i="10" s="1"/>
  <c r="R127" i="10"/>
  <c r="T127" i="10" s="1"/>
  <c r="R128" i="10"/>
  <c r="T128" i="10" s="1"/>
  <c r="R129" i="10"/>
  <c r="T129" i="10" s="1"/>
  <c r="R130" i="10"/>
  <c r="T130" i="10" s="1"/>
  <c r="R131" i="10"/>
  <c r="T131" i="10" s="1"/>
  <c r="R132" i="10"/>
  <c r="T132" i="10" s="1"/>
  <c r="R133" i="10"/>
  <c r="T133" i="10" s="1"/>
  <c r="R134" i="10"/>
  <c r="T134" i="10" s="1"/>
  <c r="R135" i="10"/>
  <c r="T135" i="10" s="1"/>
  <c r="R136" i="10"/>
  <c r="T136" i="10" s="1"/>
  <c r="R137" i="10"/>
  <c r="T137" i="10" s="1"/>
  <c r="R138" i="10"/>
  <c r="T138" i="10" s="1"/>
  <c r="R139" i="10"/>
  <c r="T139" i="10" s="1"/>
  <c r="R140" i="10"/>
  <c r="T140" i="10" s="1"/>
  <c r="R141" i="10"/>
  <c r="T141" i="10" s="1"/>
  <c r="R142" i="10"/>
  <c r="T142" i="10" s="1"/>
  <c r="R143" i="10"/>
  <c r="T143" i="10" s="1"/>
  <c r="R144" i="10"/>
  <c r="T144" i="10" s="1"/>
  <c r="R145" i="10"/>
  <c r="T145" i="10" s="1"/>
  <c r="R146" i="10"/>
  <c r="T146" i="10" s="1"/>
  <c r="R147" i="10"/>
  <c r="T147" i="10" s="1"/>
  <c r="R148" i="10"/>
  <c r="T148" i="10" s="1"/>
  <c r="R149" i="10"/>
  <c r="T149" i="10" s="1"/>
  <c r="R6" i="10"/>
  <c r="T6" i="10" s="1"/>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6" i="2"/>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7" i="1"/>
  <c r="O8" i="1"/>
  <c r="Q8" i="1" s="1"/>
  <c r="P8" i="1"/>
  <c r="R8" i="1" s="1"/>
  <c r="O9" i="1"/>
  <c r="Q9" i="1" s="1"/>
  <c r="P9" i="1"/>
  <c r="R9" i="1" s="1"/>
  <c r="O10" i="1"/>
  <c r="P10" i="1"/>
  <c r="R10" i="1" s="1"/>
  <c r="Q10" i="1"/>
  <c r="O11" i="1"/>
  <c r="P11" i="1"/>
  <c r="R11" i="1" s="1"/>
  <c r="Q11" i="1"/>
  <c r="S11" i="1" s="1"/>
  <c r="O12" i="1"/>
  <c r="Q12" i="1" s="1"/>
  <c r="P12" i="1"/>
  <c r="R12" i="1" s="1"/>
  <c r="O13" i="1"/>
  <c r="Q13" i="1" s="1"/>
  <c r="P13" i="1"/>
  <c r="R13" i="1" s="1"/>
  <c r="O14" i="1"/>
  <c r="P14" i="1"/>
  <c r="R14" i="1" s="1"/>
  <c r="Q14" i="1"/>
  <c r="O15" i="1"/>
  <c r="P15" i="1"/>
  <c r="R15" i="1" s="1"/>
  <c r="Q15" i="1"/>
  <c r="O16" i="1"/>
  <c r="P16" i="1"/>
  <c r="R16" i="1" s="1"/>
  <c r="S16" i="1" s="1"/>
  <c r="Q16" i="1"/>
  <c r="O17" i="1"/>
  <c r="Q17" i="1" s="1"/>
  <c r="P17" i="1"/>
  <c r="R17" i="1" s="1"/>
  <c r="S17" i="1" s="1"/>
  <c r="O18" i="1"/>
  <c r="P18" i="1"/>
  <c r="R18" i="1" s="1"/>
  <c r="Q18" i="1"/>
  <c r="S18" i="1" s="1"/>
  <c r="O19" i="1"/>
  <c r="P19" i="1"/>
  <c r="R19" i="1" s="1"/>
  <c r="Q19" i="1"/>
  <c r="O20" i="1"/>
  <c r="Q20" i="1" s="1"/>
  <c r="P20" i="1"/>
  <c r="R20" i="1" s="1"/>
  <c r="O21" i="1"/>
  <c r="Q21" i="1" s="1"/>
  <c r="P21" i="1"/>
  <c r="R21" i="1" s="1"/>
  <c r="O22" i="1"/>
  <c r="Q22" i="1" s="1"/>
  <c r="P22" i="1"/>
  <c r="R22" i="1"/>
  <c r="O23" i="1"/>
  <c r="P23" i="1"/>
  <c r="Q23" i="1"/>
  <c r="R23" i="1"/>
  <c r="O24" i="1"/>
  <c r="Q24" i="1" s="1"/>
  <c r="P24" i="1"/>
  <c r="R24" i="1" s="1"/>
  <c r="O25" i="1"/>
  <c r="Q25" i="1" s="1"/>
  <c r="P25" i="1"/>
  <c r="R25" i="1" s="1"/>
  <c r="S25" i="1" s="1"/>
  <c r="O26" i="1"/>
  <c r="Q26" i="1" s="1"/>
  <c r="P26" i="1"/>
  <c r="R26" i="1" s="1"/>
  <c r="O27" i="1"/>
  <c r="P27" i="1"/>
  <c r="R27" i="1" s="1"/>
  <c r="Q27" i="1"/>
  <c r="O28" i="1"/>
  <c r="P28" i="1"/>
  <c r="R28" i="1" s="1"/>
  <c r="Q28" i="1"/>
  <c r="O29" i="1"/>
  <c r="Q29" i="1" s="1"/>
  <c r="P29" i="1"/>
  <c r="R29" i="1" s="1"/>
  <c r="O30" i="1"/>
  <c r="P30" i="1"/>
  <c r="R30" i="1" s="1"/>
  <c r="Q30" i="1"/>
  <c r="O31" i="1"/>
  <c r="P31" i="1"/>
  <c r="R31" i="1" s="1"/>
  <c r="Q31" i="1"/>
  <c r="O32" i="1"/>
  <c r="P32" i="1"/>
  <c r="R32" i="1" s="1"/>
  <c r="Q32" i="1"/>
  <c r="O33" i="1"/>
  <c r="Q33" i="1" s="1"/>
  <c r="P33" i="1"/>
  <c r="R33" i="1" s="1"/>
  <c r="S33" i="1" s="1"/>
  <c r="O34" i="1"/>
  <c r="P34" i="1"/>
  <c r="R34" i="1" s="1"/>
  <c r="Q34" i="1"/>
  <c r="O35" i="1"/>
  <c r="P35" i="1"/>
  <c r="R35" i="1" s="1"/>
  <c r="Q35" i="1"/>
  <c r="O36" i="1"/>
  <c r="Q36" i="1" s="1"/>
  <c r="P36" i="1"/>
  <c r="R36" i="1" s="1"/>
  <c r="O37" i="1"/>
  <c r="Q37" i="1" s="1"/>
  <c r="P37" i="1"/>
  <c r="R37" i="1" s="1"/>
  <c r="O38" i="1"/>
  <c r="Q38" i="1" s="1"/>
  <c r="P38" i="1"/>
  <c r="R38" i="1" s="1"/>
  <c r="S38" i="1" s="1"/>
  <c r="O39" i="1"/>
  <c r="P39" i="1"/>
  <c r="R39" i="1" s="1"/>
  <c r="Q39" i="1"/>
  <c r="O40" i="1"/>
  <c r="Q40" i="1" s="1"/>
  <c r="P40" i="1"/>
  <c r="R40" i="1" s="1"/>
  <c r="S40" i="1" s="1"/>
  <c r="O41" i="1"/>
  <c r="Q41" i="1" s="1"/>
  <c r="P41" i="1"/>
  <c r="R41" i="1" s="1"/>
  <c r="S41" i="1" s="1"/>
  <c r="O42" i="1"/>
  <c r="Q42" i="1" s="1"/>
  <c r="P42" i="1"/>
  <c r="R42" i="1" s="1"/>
  <c r="O43" i="1"/>
  <c r="P43" i="1"/>
  <c r="R43" i="1" s="1"/>
  <c r="Q43" i="1"/>
  <c r="O44" i="1"/>
  <c r="P44" i="1"/>
  <c r="R44" i="1" s="1"/>
  <c r="Q44" i="1"/>
  <c r="O45" i="1"/>
  <c r="Q45" i="1" s="1"/>
  <c r="P45" i="1"/>
  <c r="R45" i="1" s="1"/>
  <c r="O46" i="1"/>
  <c r="P46" i="1"/>
  <c r="R46" i="1" s="1"/>
  <c r="Q46" i="1"/>
  <c r="O47" i="1"/>
  <c r="P47" i="1"/>
  <c r="R47" i="1" s="1"/>
  <c r="Q47" i="1"/>
  <c r="O48" i="1"/>
  <c r="P48" i="1"/>
  <c r="R48" i="1" s="1"/>
  <c r="Q48" i="1"/>
  <c r="O49" i="1"/>
  <c r="Q49" i="1" s="1"/>
  <c r="P49" i="1"/>
  <c r="R49" i="1" s="1"/>
  <c r="S49" i="1" s="1"/>
  <c r="O50" i="1"/>
  <c r="P50" i="1"/>
  <c r="R50" i="1" s="1"/>
  <c r="Q50" i="1"/>
  <c r="O51" i="1"/>
  <c r="P51" i="1"/>
  <c r="R51" i="1" s="1"/>
  <c r="Q51" i="1"/>
  <c r="O52" i="1"/>
  <c r="Q52" i="1" s="1"/>
  <c r="S52" i="1" s="1"/>
  <c r="P52" i="1"/>
  <c r="R52" i="1" s="1"/>
  <c r="O53" i="1"/>
  <c r="Q53" i="1" s="1"/>
  <c r="S53" i="1" s="1"/>
  <c r="P53" i="1"/>
  <c r="R53" i="1" s="1"/>
  <c r="O54" i="1"/>
  <c r="Q54" i="1" s="1"/>
  <c r="P54" i="1"/>
  <c r="R54" i="1"/>
  <c r="O55" i="1"/>
  <c r="P55" i="1"/>
  <c r="R55" i="1" s="1"/>
  <c r="Q55" i="1"/>
  <c r="O56" i="1"/>
  <c r="Q56" i="1" s="1"/>
  <c r="P56" i="1"/>
  <c r="R56" i="1" s="1"/>
  <c r="O57" i="1"/>
  <c r="Q57" i="1" s="1"/>
  <c r="P57" i="1"/>
  <c r="R57" i="1" s="1"/>
  <c r="S57" i="1" s="1"/>
  <c r="O58" i="1"/>
  <c r="Q58" i="1" s="1"/>
  <c r="P58" i="1"/>
  <c r="R58" i="1"/>
  <c r="O59" i="1"/>
  <c r="P59" i="1"/>
  <c r="R59" i="1" s="1"/>
  <c r="Q59" i="1"/>
  <c r="O60" i="1"/>
  <c r="P60" i="1"/>
  <c r="R60" i="1" s="1"/>
  <c r="Q60" i="1"/>
  <c r="O61" i="1"/>
  <c r="Q61" i="1" s="1"/>
  <c r="P61" i="1"/>
  <c r="R61" i="1"/>
  <c r="S61" i="1" s="1"/>
  <c r="O62" i="1"/>
  <c r="P62" i="1"/>
  <c r="Q62" i="1"/>
  <c r="R62" i="1"/>
  <c r="O63" i="1"/>
  <c r="P63" i="1"/>
  <c r="R63" i="1" s="1"/>
  <c r="Q63" i="1"/>
  <c r="O64" i="1"/>
  <c r="P64" i="1"/>
  <c r="R64" i="1" s="1"/>
  <c r="Q64" i="1"/>
  <c r="O65" i="1"/>
  <c r="Q65" i="1" s="1"/>
  <c r="P65" i="1"/>
  <c r="R65" i="1" s="1"/>
  <c r="S65" i="1" s="1"/>
  <c r="O66" i="1"/>
  <c r="P66" i="1"/>
  <c r="Q66" i="1"/>
  <c r="R66" i="1"/>
  <c r="O67" i="1"/>
  <c r="P67" i="1"/>
  <c r="R67" i="1" s="1"/>
  <c r="Q67" i="1"/>
  <c r="O68" i="1"/>
  <c r="Q68" i="1" s="1"/>
  <c r="P68" i="1"/>
  <c r="R68" i="1" s="1"/>
  <c r="O69" i="1"/>
  <c r="Q69" i="1" s="1"/>
  <c r="P69" i="1"/>
  <c r="R69" i="1" s="1"/>
  <c r="O70" i="1"/>
  <c r="Q70" i="1" s="1"/>
  <c r="P70" i="1"/>
  <c r="R70" i="1" s="1"/>
  <c r="S70" i="1" s="1"/>
  <c r="O71" i="1"/>
  <c r="P71" i="1"/>
  <c r="R71" i="1" s="1"/>
  <c r="Q71" i="1"/>
  <c r="O72" i="1"/>
  <c r="Q72" i="1" s="1"/>
  <c r="S72" i="1" s="1"/>
  <c r="P72" i="1"/>
  <c r="R72" i="1" s="1"/>
  <c r="O73" i="1"/>
  <c r="Q73" i="1" s="1"/>
  <c r="P73" i="1"/>
  <c r="R73" i="1" s="1"/>
  <c r="S73" i="1" s="1"/>
  <c r="O74" i="1"/>
  <c r="Q74" i="1" s="1"/>
  <c r="P74" i="1"/>
  <c r="R74" i="1"/>
  <c r="O75" i="1"/>
  <c r="P75" i="1"/>
  <c r="R75" i="1" s="1"/>
  <c r="Q75" i="1"/>
  <c r="O76" i="1"/>
  <c r="P76" i="1"/>
  <c r="R76" i="1" s="1"/>
  <c r="Q76" i="1"/>
  <c r="O77" i="1"/>
  <c r="Q77" i="1" s="1"/>
  <c r="P77" i="1"/>
  <c r="R77" i="1"/>
  <c r="S77" i="1" s="1"/>
  <c r="O78" i="1"/>
  <c r="P78" i="1"/>
  <c r="Q78" i="1"/>
  <c r="R78" i="1"/>
  <c r="O79" i="1"/>
  <c r="P79" i="1"/>
  <c r="R79" i="1" s="1"/>
  <c r="Q79" i="1"/>
  <c r="O80" i="1"/>
  <c r="P80" i="1"/>
  <c r="R80" i="1" s="1"/>
  <c r="Q80" i="1"/>
  <c r="O81" i="1"/>
  <c r="Q81" i="1" s="1"/>
  <c r="P81" i="1"/>
  <c r="R81" i="1" s="1"/>
  <c r="S81" i="1" s="1"/>
  <c r="O82" i="1"/>
  <c r="P82" i="1"/>
  <c r="Q82" i="1"/>
  <c r="R82" i="1"/>
  <c r="O83" i="1"/>
  <c r="P83" i="1"/>
  <c r="R83" i="1" s="1"/>
  <c r="Q83" i="1"/>
  <c r="O84" i="1"/>
  <c r="Q84" i="1" s="1"/>
  <c r="S84" i="1" s="1"/>
  <c r="P84" i="1"/>
  <c r="R84" i="1" s="1"/>
  <c r="O85" i="1"/>
  <c r="Q85" i="1" s="1"/>
  <c r="S85" i="1" s="1"/>
  <c r="P85" i="1"/>
  <c r="R85" i="1" s="1"/>
  <c r="O86" i="1"/>
  <c r="Q86" i="1" s="1"/>
  <c r="S86" i="1" s="1"/>
  <c r="P86" i="1"/>
  <c r="R86" i="1"/>
  <c r="O87" i="1"/>
  <c r="P87" i="1"/>
  <c r="R87" i="1" s="1"/>
  <c r="Q87" i="1"/>
  <c r="O88" i="1"/>
  <c r="Q88" i="1" s="1"/>
  <c r="P88" i="1"/>
  <c r="R88" i="1" s="1"/>
  <c r="O89" i="1"/>
  <c r="Q89" i="1" s="1"/>
  <c r="P89" i="1"/>
  <c r="R89" i="1" s="1"/>
  <c r="S89" i="1" s="1"/>
  <c r="O90" i="1"/>
  <c r="Q90" i="1" s="1"/>
  <c r="P90" i="1"/>
  <c r="R90" i="1"/>
  <c r="O91" i="1"/>
  <c r="P91" i="1"/>
  <c r="R91" i="1" s="1"/>
  <c r="Q91" i="1"/>
  <c r="O92" i="1"/>
  <c r="P92" i="1"/>
  <c r="R92" i="1" s="1"/>
  <c r="Q92" i="1"/>
  <c r="O93" i="1"/>
  <c r="Q93" i="1" s="1"/>
  <c r="P93" i="1"/>
  <c r="R93" i="1" s="1"/>
  <c r="O94" i="1"/>
  <c r="P94" i="1"/>
  <c r="Q94" i="1"/>
  <c r="R94" i="1"/>
  <c r="O95" i="1"/>
  <c r="P95" i="1"/>
  <c r="R95" i="1" s="1"/>
  <c r="Q95" i="1"/>
  <c r="O96" i="1"/>
  <c r="P96" i="1"/>
  <c r="R96" i="1" s="1"/>
  <c r="Q96" i="1"/>
  <c r="O97" i="1"/>
  <c r="Q97" i="1" s="1"/>
  <c r="P97" i="1"/>
  <c r="R97" i="1" s="1"/>
  <c r="S97" i="1" s="1"/>
  <c r="O98" i="1"/>
  <c r="P98" i="1"/>
  <c r="Q98" i="1"/>
  <c r="R98" i="1"/>
  <c r="O99" i="1"/>
  <c r="P99" i="1"/>
  <c r="R99" i="1" s="1"/>
  <c r="Q99" i="1"/>
  <c r="O100" i="1"/>
  <c r="Q100" i="1" s="1"/>
  <c r="S100" i="1" s="1"/>
  <c r="P100" i="1"/>
  <c r="R100" i="1" s="1"/>
  <c r="O101" i="1"/>
  <c r="Q101" i="1" s="1"/>
  <c r="P101" i="1"/>
  <c r="R101" i="1" s="1"/>
  <c r="O102" i="1"/>
  <c r="Q102" i="1" s="1"/>
  <c r="P102" i="1"/>
  <c r="R102" i="1" s="1"/>
  <c r="S102" i="1" s="1"/>
  <c r="O103" i="1"/>
  <c r="P103" i="1"/>
  <c r="R103" i="1" s="1"/>
  <c r="Q103" i="1"/>
  <c r="O104" i="1"/>
  <c r="Q104" i="1" s="1"/>
  <c r="P104" i="1"/>
  <c r="R104" i="1" s="1"/>
  <c r="O105" i="1"/>
  <c r="Q105" i="1" s="1"/>
  <c r="P105" i="1"/>
  <c r="R105" i="1" s="1"/>
  <c r="S105" i="1" s="1"/>
  <c r="O106" i="1"/>
  <c r="Q106" i="1" s="1"/>
  <c r="P106" i="1"/>
  <c r="R106" i="1" s="1"/>
  <c r="O107" i="1"/>
  <c r="P107" i="1"/>
  <c r="R107" i="1" s="1"/>
  <c r="Q107" i="1"/>
  <c r="O108" i="1"/>
  <c r="P108" i="1"/>
  <c r="R108" i="1" s="1"/>
  <c r="Q108" i="1"/>
  <c r="O109" i="1"/>
  <c r="Q109" i="1" s="1"/>
  <c r="P109" i="1"/>
  <c r="R109" i="1"/>
  <c r="O110" i="1"/>
  <c r="P110" i="1"/>
  <c r="R110" i="1" s="1"/>
  <c r="Q110" i="1"/>
  <c r="O111" i="1"/>
  <c r="P111" i="1"/>
  <c r="R111" i="1" s="1"/>
  <c r="Q111" i="1"/>
  <c r="O112" i="1"/>
  <c r="P112" i="1"/>
  <c r="R112" i="1" s="1"/>
  <c r="Q112" i="1"/>
  <c r="O113" i="1"/>
  <c r="Q113" i="1" s="1"/>
  <c r="P113" i="1"/>
  <c r="R113" i="1" s="1"/>
  <c r="O114" i="1"/>
  <c r="P114" i="1"/>
  <c r="R114" i="1" s="1"/>
  <c r="Q114" i="1"/>
  <c r="O115" i="1"/>
  <c r="P115" i="1"/>
  <c r="R115" i="1" s="1"/>
  <c r="Q115" i="1"/>
  <c r="O116" i="1"/>
  <c r="Q116" i="1" s="1"/>
  <c r="S116" i="1" s="1"/>
  <c r="P116" i="1"/>
  <c r="R116" i="1" s="1"/>
  <c r="O117" i="1"/>
  <c r="Q117" i="1" s="1"/>
  <c r="S117" i="1" s="1"/>
  <c r="P117" i="1"/>
  <c r="R117" i="1"/>
  <c r="O118" i="1"/>
  <c r="Q118" i="1" s="1"/>
  <c r="P118" i="1"/>
  <c r="R118" i="1" s="1"/>
  <c r="O119" i="1"/>
  <c r="P119" i="1"/>
  <c r="R119" i="1" s="1"/>
  <c r="Q119" i="1"/>
  <c r="O120" i="1"/>
  <c r="P120" i="1"/>
  <c r="R120" i="1" s="1"/>
  <c r="S120" i="1" s="1"/>
  <c r="Q120" i="1"/>
  <c r="O121" i="1"/>
  <c r="P121" i="1"/>
  <c r="R121" i="1" s="1"/>
  <c r="Q121" i="1"/>
  <c r="O122" i="1"/>
  <c r="P122" i="1"/>
  <c r="R122" i="1" s="1"/>
  <c r="Q122" i="1"/>
  <c r="O123" i="1"/>
  <c r="Q123" i="1" s="1"/>
  <c r="P123" i="1"/>
  <c r="R123" i="1" s="1"/>
  <c r="O124" i="1"/>
  <c r="Q124" i="1" s="1"/>
  <c r="P124" i="1"/>
  <c r="R124" i="1" s="1"/>
  <c r="S124" i="1" s="1"/>
  <c r="O125" i="1"/>
  <c r="P125" i="1"/>
  <c r="Q125" i="1"/>
  <c r="R125" i="1"/>
  <c r="O126" i="1"/>
  <c r="P126" i="1"/>
  <c r="R126" i="1" s="1"/>
  <c r="Q126" i="1"/>
  <c r="O127" i="1"/>
  <c r="P127" i="1"/>
  <c r="R127" i="1" s="1"/>
  <c r="Q127" i="1"/>
  <c r="O128" i="1"/>
  <c r="Q128" i="1" s="1"/>
  <c r="P128" i="1"/>
  <c r="R128" i="1" s="1"/>
  <c r="O129" i="1"/>
  <c r="P129" i="1"/>
  <c r="Q129" i="1"/>
  <c r="R129" i="1"/>
  <c r="O130" i="1"/>
  <c r="P130" i="1"/>
  <c r="R130" i="1" s="1"/>
  <c r="Q130" i="1"/>
  <c r="O131" i="1"/>
  <c r="P131" i="1"/>
  <c r="R131" i="1" s="1"/>
  <c r="Q131" i="1"/>
  <c r="S131" i="1" s="1"/>
  <c r="O132" i="1"/>
  <c r="Q132" i="1" s="1"/>
  <c r="P132" i="1"/>
  <c r="R132" i="1" s="1"/>
  <c r="O133" i="1"/>
  <c r="Q133" i="1" s="1"/>
  <c r="P133" i="1"/>
  <c r="R133" i="1" s="1"/>
  <c r="O134" i="1"/>
  <c r="P134" i="1"/>
  <c r="R134" i="1" s="1"/>
  <c r="Q134" i="1"/>
  <c r="O135" i="1"/>
  <c r="Q135" i="1" s="1"/>
  <c r="P135" i="1"/>
  <c r="R135" i="1" s="1"/>
  <c r="O136" i="1"/>
  <c r="Q136" i="1" s="1"/>
  <c r="P136" i="1"/>
  <c r="R136" i="1" s="1"/>
  <c r="O137" i="1"/>
  <c r="Q137" i="1" s="1"/>
  <c r="P137" i="1"/>
  <c r="R137" i="1" s="1"/>
  <c r="O138" i="1"/>
  <c r="P138" i="1"/>
  <c r="R138" i="1" s="1"/>
  <c r="Q138" i="1"/>
  <c r="O139" i="1"/>
  <c r="Q139" i="1" s="1"/>
  <c r="P139" i="1"/>
  <c r="R139" i="1" s="1"/>
  <c r="O140" i="1"/>
  <c r="Q140" i="1" s="1"/>
  <c r="P140" i="1"/>
  <c r="R140" i="1" s="1"/>
  <c r="O141" i="1"/>
  <c r="P141" i="1"/>
  <c r="R141" i="1" s="1"/>
  <c r="Q141" i="1"/>
  <c r="O142" i="1"/>
  <c r="P142" i="1"/>
  <c r="R142" i="1" s="1"/>
  <c r="Q142" i="1"/>
  <c r="O143" i="1"/>
  <c r="Q143" i="1" s="1"/>
  <c r="P143" i="1"/>
  <c r="R143" i="1" s="1"/>
  <c r="O144" i="1"/>
  <c r="Q144" i="1" s="1"/>
  <c r="S144" i="1" s="1"/>
  <c r="P144" i="1"/>
  <c r="R144" i="1"/>
  <c r="O145" i="1"/>
  <c r="P145" i="1"/>
  <c r="R145" i="1" s="1"/>
  <c r="Q145" i="1"/>
  <c r="O146" i="1"/>
  <c r="P146" i="1"/>
  <c r="R146" i="1" s="1"/>
  <c r="Q146" i="1"/>
  <c r="O147" i="1"/>
  <c r="Q147" i="1" s="1"/>
  <c r="P147" i="1"/>
  <c r="R147" i="1" s="1"/>
  <c r="O148" i="1"/>
  <c r="Q148" i="1" s="1"/>
  <c r="P148" i="1"/>
  <c r="R148" i="1" s="1"/>
  <c r="S148" i="1" s="1"/>
  <c r="O149" i="1"/>
  <c r="P149" i="1"/>
  <c r="R149" i="1" s="1"/>
  <c r="Q149" i="1"/>
  <c r="I7" i="10"/>
  <c r="J7" i="10" s="1"/>
  <c r="V7" i="10"/>
  <c r="W7" i="10" s="1"/>
  <c r="I8" i="10"/>
  <c r="S8" i="10"/>
  <c r="V8" i="10"/>
  <c r="W8" i="10" s="1"/>
  <c r="I9" i="10"/>
  <c r="V9" i="10"/>
  <c r="W9" i="10" s="1"/>
  <c r="I10" i="10"/>
  <c r="V10" i="10"/>
  <c r="W10" i="10" s="1"/>
  <c r="I11" i="10"/>
  <c r="V11" i="10"/>
  <c r="W11" i="10" s="1"/>
  <c r="I12" i="10"/>
  <c r="S12" i="10"/>
  <c r="V12" i="10"/>
  <c r="W12" i="10" s="1"/>
  <c r="I13" i="10"/>
  <c r="V13" i="10"/>
  <c r="W13" i="10" s="1"/>
  <c r="I14" i="10"/>
  <c r="V14" i="10"/>
  <c r="W14" i="10" s="1"/>
  <c r="I15" i="10"/>
  <c r="V15" i="10"/>
  <c r="W15" i="10" s="1"/>
  <c r="I16" i="10"/>
  <c r="S16" i="10"/>
  <c r="V16" i="10"/>
  <c r="W16" i="10" s="1"/>
  <c r="I17" i="10"/>
  <c r="V17" i="10"/>
  <c r="W17" i="10" s="1"/>
  <c r="I18" i="10"/>
  <c r="V18" i="10"/>
  <c r="W18" i="10" s="1"/>
  <c r="I19" i="10"/>
  <c r="V19" i="10"/>
  <c r="W19" i="10" s="1"/>
  <c r="I20" i="10"/>
  <c r="S20" i="10"/>
  <c r="V20" i="10"/>
  <c r="W20" i="10" s="1"/>
  <c r="I21" i="10"/>
  <c r="V21" i="10"/>
  <c r="W21" i="10" s="1"/>
  <c r="I22" i="10"/>
  <c r="V22" i="10"/>
  <c r="W22" i="10" s="1"/>
  <c r="I23" i="10"/>
  <c r="K23" i="10" s="1"/>
  <c r="V23" i="10"/>
  <c r="W23" i="10" s="1"/>
  <c r="I24" i="10"/>
  <c r="V24" i="10"/>
  <c r="W24" i="10" s="1"/>
  <c r="I25" i="10"/>
  <c r="K25" i="10" s="1"/>
  <c r="V25" i="10"/>
  <c r="W25" i="10" s="1"/>
  <c r="I26" i="10"/>
  <c r="V26" i="10"/>
  <c r="W26" i="10" s="1"/>
  <c r="I27" i="10"/>
  <c r="S27" i="10"/>
  <c r="V27" i="10"/>
  <c r="W27" i="10" s="1"/>
  <c r="I28" i="10"/>
  <c r="S28" i="10"/>
  <c r="V28" i="10"/>
  <c r="W28" i="10" s="1"/>
  <c r="I29" i="10"/>
  <c r="V29" i="10"/>
  <c r="W29" i="10" s="1"/>
  <c r="I30" i="10"/>
  <c r="V30" i="10"/>
  <c r="W30" i="10" s="1"/>
  <c r="I31" i="10"/>
  <c r="V31" i="10"/>
  <c r="W31" i="10" s="1"/>
  <c r="I32" i="10"/>
  <c r="S32" i="10"/>
  <c r="V32" i="10"/>
  <c r="W32" i="10" s="1"/>
  <c r="I33" i="10"/>
  <c r="V33" i="10"/>
  <c r="W33" i="10" s="1"/>
  <c r="I34" i="10"/>
  <c r="V34" i="10"/>
  <c r="W34" i="10" s="1"/>
  <c r="I35" i="10"/>
  <c r="V35" i="10"/>
  <c r="W35" i="10" s="1"/>
  <c r="I36" i="10"/>
  <c r="S36" i="10"/>
  <c r="V36" i="10"/>
  <c r="W36" i="10" s="1"/>
  <c r="I37" i="10"/>
  <c r="V37" i="10"/>
  <c r="W37" i="10" s="1"/>
  <c r="I38" i="10"/>
  <c r="V38" i="10"/>
  <c r="W38" i="10" s="1"/>
  <c r="I39" i="10"/>
  <c r="V39" i="10"/>
  <c r="W39" i="10" s="1"/>
  <c r="I40" i="10"/>
  <c r="V40" i="10"/>
  <c r="W40" i="10" s="1"/>
  <c r="I41" i="10"/>
  <c r="S41" i="10"/>
  <c r="V41" i="10"/>
  <c r="W41" i="10" s="1"/>
  <c r="I42" i="10"/>
  <c r="V42" i="10"/>
  <c r="W42" i="10" s="1"/>
  <c r="I43" i="10"/>
  <c r="K43" i="10" s="1"/>
  <c r="V43" i="10"/>
  <c r="W43" i="10" s="1"/>
  <c r="I44" i="10"/>
  <c r="S44" i="10"/>
  <c r="V44" i="10"/>
  <c r="W44" i="10" s="1"/>
  <c r="I45" i="10"/>
  <c r="V45" i="10"/>
  <c r="W45" i="10"/>
  <c r="I46" i="10"/>
  <c r="V46" i="10"/>
  <c r="W46" i="10" s="1"/>
  <c r="I47" i="10"/>
  <c r="V47" i="10"/>
  <c r="W47" i="10" s="1"/>
  <c r="I48" i="10"/>
  <c r="V48" i="10"/>
  <c r="W48" i="10" s="1"/>
  <c r="I49" i="10"/>
  <c r="S49" i="10"/>
  <c r="V49" i="10"/>
  <c r="W49" i="10" s="1"/>
  <c r="I50" i="10"/>
  <c r="V50" i="10"/>
  <c r="W50" i="10" s="1"/>
  <c r="I51" i="10"/>
  <c r="V51" i="10"/>
  <c r="W51" i="10" s="1"/>
  <c r="I52" i="10"/>
  <c r="S52" i="10"/>
  <c r="V52" i="10"/>
  <c r="W52" i="10" s="1"/>
  <c r="I53" i="10"/>
  <c r="V53" i="10"/>
  <c r="W53" i="10" s="1"/>
  <c r="I54" i="10"/>
  <c r="V54" i="10"/>
  <c r="W54" i="10" s="1"/>
  <c r="I55" i="10"/>
  <c r="V55" i="10"/>
  <c r="W55" i="10" s="1"/>
  <c r="I56" i="10"/>
  <c r="V56" i="10"/>
  <c r="W56" i="10" s="1"/>
  <c r="I57" i="10"/>
  <c r="S57" i="10"/>
  <c r="V57" i="10"/>
  <c r="W57" i="10" s="1"/>
  <c r="I58" i="10"/>
  <c r="V58" i="10"/>
  <c r="W58" i="10" s="1"/>
  <c r="I59" i="10"/>
  <c r="V59" i="10"/>
  <c r="W59" i="10" s="1"/>
  <c r="I60" i="10"/>
  <c r="S60" i="10"/>
  <c r="V60" i="10"/>
  <c r="W60" i="10" s="1"/>
  <c r="I61" i="10"/>
  <c r="K61" i="10" s="1"/>
  <c r="V61" i="10"/>
  <c r="W61" i="10" s="1"/>
  <c r="I62" i="10"/>
  <c r="V62" i="10"/>
  <c r="W62" i="10" s="1"/>
  <c r="I63" i="10"/>
  <c r="V63" i="10"/>
  <c r="W63" i="10"/>
  <c r="I64" i="10"/>
  <c r="S64" i="10"/>
  <c r="V64" i="10"/>
  <c r="W64" i="10" s="1"/>
  <c r="I65" i="10"/>
  <c r="V65" i="10"/>
  <c r="W65" i="10"/>
  <c r="I66" i="10"/>
  <c r="V66" i="10"/>
  <c r="W66" i="10" s="1"/>
  <c r="I67" i="10"/>
  <c r="V67" i="10"/>
  <c r="W67" i="10" s="1"/>
  <c r="I68" i="10"/>
  <c r="S68" i="10"/>
  <c r="V68" i="10"/>
  <c r="W68" i="10" s="1"/>
  <c r="I69" i="10"/>
  <c r="V69" i="10"/>
  <c r="W69" i="10"/>
  <c r="I70" i="10"/>
  <c r="V70" i="10"/>
  <c r="W70" i="10" s="1"/>
  <c r="I71" i="10"/>
  <c r="V71" i="10"/>
  <c r="W71" i="10" s="1"/>
  <c r="I72" i="10"/>
  <c r="S72" i="10"/>
  <c r="V72" i="10"/>
  <c r="W72" i="10" s="1"/>
  <c r="I73" i="10"/>
  <c r="V73" i="10"/>
  <c r="W73" i="10"/>
  <c r="I74" i="10"/>
  <c r="V74" i="10"/>
  <c r="W74" i="10" s="1"/>
  <c r="I75" i="10"/>
  <c r="V75" i="10"/>
  <c r="W75" i="10" s="1"/>
  <c r="I76" i="10"/>
  <c r="S76" i="10"/>
  <c r="V76" i="10"/>
  <c r="W76" i="10" s="1"/>
  <c r="I77" i="10"/>
  <c r="V77" i="10"/>
  <c r="W77" i="10"/>
  <c r="I78" i="10"/>
  <c r="V78" i="10"/>
  <c r="W78" i="10" s="1"/>
  <c r="I79" i="10"/>
  <c r="S79" i="10"/>
  <c r="V79" i="10"/>
  <c r="W79" i="10" s="1"/>
  <c r="I80" i="10"/>
  <c r="S80" i="10"/>
  <c r="V80" i="10"/>
  <c r="W80" i="10" s="1"/>
  <c r="I81" i="10"/>
  <c r="V81" i="10"/>
  <c r="W81" i="10" s="1"/>
  <c r="I82" i="10"/>
  <c r="V82" i="10"/>
  <c r="W82" i="10" s="1"/>
  <c r="I83" i="10"/>
  <c r="S83" i="10"/>
  <c r="V83" i="10"/>
  <c r="W83" i="10"/>
  <c r="I84" i="10"/>
  <c r="S84" i="10"/>
  <c r="V84" i="10"/>
  <c r="W84" i="10" s="1"/>
  <c r="I85" i="10"/>
  <c r="V85" i="10"/>
  <c r="W85" i="10" s="1"/>
  <c r="I86" i="10"/>
  <c r="V86" i="10"/>
  <c r="W86" i="10" s="1"/>
  <c r="I87" i="10"/>
  <c r="S87" i="10"/>
  <c r="V87" i="10"/>
  <c r="W87" i="10" s="1"/>
  <c r="I88" i="10"/>
  <c r="S88" i="10"/>
  <c r="V88" i="10"/>
  <c r="W88" i="10" s="1"/>
  <c r="I89" i="10"/>
  <c r="V89" i="10"/>
  <c r="W89" i="10" s="1"/>
  <c r="I90" i="10"/>
  <c r="V90" i="10"/>
  <c r="W90" i="10" s="1"/>
  <c r="I91" i="10"/>
  <c r="K91" i="10" s="1"/>
  <c r="S91" i="10"/>
  <c r="V91" i="10"/>
  <c r="W91" i="10" s="1"/>
  <c r="I92" i="10"/>
  <c r="S92" i="10"/>
  <c r="V92" i="10"/>
  <c r="W92" i="10" s="1"/>
  <c r="I93" i="10"/>
  <c r="S93" i="10"/>
  <c r="V93" i="10"/>
  <c r="W93" i="10" s="1"/>
  <c r="I94" i="10"/>
  <c r="V94" i="10"/>
  <c r="W94" i="10" s="1"/>
  <c r="I95" i="10"/>
  <c r="S95" i="10"/>
  <c r="V95" i="10"/>
  <c r="W95" i="10" s="1"/>
  <c r="I96" i="10"/>
  <c r="S96" i="10"/>
  <c r="V96" i="10"/>
  <c r="W96" i="10" s="1"/>
  <c r="I97" i="10"/>
  <c r="S97" i="10"/>
  <c r="V97" i="10"/>
  <c r="W97" i="10" s="1"/>
  <c r="I98" i="10"/>
  <c r="V98" i="10"/>
  <c r="W98" i="10" s="1"/>
  <c r="I99" i="10"/>
  <c r="S99" i="10"/>
  <c r="V99" i="10"/>
  <c r="W99" i="10" s="1"/>
  <c r="I100" i="10"/>
  <c r="S100" i="10"/>
  <c r="V100" i="10"/>
  <c r="W100" i="10" s="1"/>
  <c r="I101" i="10"/>
  <c r="V101" i="10"/>
  <c r="W101" i="10"/>
  <c r="I102" i="10"/>
  <c r="S102" i="10"/>
  <c r="V102" i="10"/>
  <c r="W102" i="10" s="1"/>
  <c r="I103" i="10"/>
  <c r="S103" i="10"/>
  <c r="V103" i="10"/>
  <c r="W103" i="10" s="1"/>
  <c r="I104" i="10"/>
  <c r="V104" i="10"/>
  <c r="W104" i="10" s="1"/>
  <c r="I105" i="10"/>
  <c r="V105" i="10"/>
  <c r="W105" i="10" s="1"/>
  <c r="I106" i="10"/>
  <c r="V106" i="10"/>
  <c r="W106" i="10" s="1"/>
  <c r="I107" i="10"/>
  <c r="V107" i="10"/>
  <c r="W107" i="10" s="1"/>
  <c r="I108" i="10"/>
  <c r="V108" i="10"/>
  <c r="W108" i="10" s="1"/>
  <c r="I109" i="10"/>
  <c r="K109" i="10" s="1"/>
  <c r="V109" i="10"/>
  <c r="W109" i="10" s="1"/>
  <c r="I110" i="10"/>
  <c r="V110" i="10"/>
  <c r="W110" i="10" s="1"/>
  <c r="I111" i="10"/>
  <c r="K111" i="10" s="1"/>
  <c r="S111" i="10"/>
  <c r="V111" i="10"/>
  <c r="W111" i="10" s="1"/>
  <c r="I112" i="10"/>
  <c r="S112" i="10"/>
  <c r="V112" i="10"/>
  <c r="W112" i="10" s="1"/>
  <c r="I113" i="10"/>
  <c r="V113" i="10"/>
  <c r="W113" i="10" s="1"/>
  <c r="I114" i="10"/>
  <c r="V114" i="10"/>
  <c r="W114" i="10" s="1"/>
  <c r="I115" i="10"/>
  <c r="V115" i="10"/>
  <c r="W115" i="10" s="1"/>
  <c r="I116" i="10"/>
  <c r="S116" i="10"/>
  <c r="V116" i="10"/>
  <c r="W116" i="10" s="1"/>
  <c r="I117" i="10"/>
  <c r="V117" i="10"/>
  <c r="W117" i="10" s="1"/>
  <c r="I118" i="10"/>
  <c r="S118" i="10"/>
  <c r="V118" i="10"/>
  <c r="W118" i="10" s="1"/>
  <c r="I119" i="10"/>
  <c r="V119" i="10"/>
  <c r="W119" i="10"/>
  <c r="I120" i="10"/>
  <c r="S120" i="10"/>
  <c r="V120" i="10"/>
  <c r="W120" i="10" s="1"/>
  <c r="I121" i="10"/>
  <c r="V121" i="10"/>
  <c r="W121" i="10" s="1"/>
  <c r="I122" i="10"/>
  <c r="V122" i="10"/>
  <c r="W122" i="10" s="1"/>
  <c r="I123" i="10"/>
  <c r="K123" i="10" s="1"/>
  <c r="V123" i="10"/>
  <c r="W123" i="10" s="1"/>
  <c r="I124" i="10"/>
  <c r="V124" i="10"/>
  <c r="W124" i="10" s="1"/>
  <c r="I125" i="10"/>
  <c r="V125" i="10"/>
  <c r="W125" i="10" s="1"/>
  <c r="I126" i="10"/>
  <c r="S126" i="10"/>
  <c r="V126" i="10"/>
  <c r="W126" i="10" s="1"/>
  <c r="I127" i="10"/>
  <c r="V127" i="10"/>
  <c r="W127" i="10" s="1"/>
  <c r="I128" i="10"/>
  <c r="S128" i="10"/>
  <c r="V128" i="10"/>
  <c r="W128" i="10" s="1"/>
  <c r="I129" i="10"/>
  <c r="K129" i="10" s="1"/>
  <c r="S129" i="10"/>
  <c r="V129" i="10"/>
  <c r="W129" i="10" s="1"/>
  <c r="I130" i="10"/>
  <c r="V130" i="10"/>
  <c r="W130" i="10" s="1"/>
  <c r="I131" i="10"/>
  <c r="V131" i="10"/>
  <c r="W131" i="10" s="1"/>
  <c r="I132" i="10"/>
  <c r="S132" i="10"/>
  <c r="V132" i="10"/>
  <c r="W132" i="10" s="1"/>
  <c r="I133" i="10"/>
  <c r="V133" i="10"/>
  <c r="W133" i="10"/>
  <c r="I134" i="10"/>
  <c r="V134" i="10"/>
  <c r="W134" i="10" s="1"/>
  <c r="I135" i="10"/>
  <c r="S135" i="10"/>
  <c r="V135" i="10"/>
  <c r="W135" i="10" s="1"/>
  <c r="I136" i="10"/>
  <c r="S136" i="10"/>
  <c r="V136" i="10"/>
  <c r="W136" i="10" s="1"/>
  <c r="I137" i="10"/>
  <c r="S137" i="10"/>
  <c r="V137" i="10"/>
  <c r="W137" i="10" s="1"/>
  <c r="I138" i="10"/>
  <c r="V138" i="10"/>
  <c r="W138" i="10" s="1"/>
  <c r="I139" i="10"/>
  <c r="V139" i="10"/>
  <c r="W139" i="10" s="1"/>
  <c r="I140" i="10"/>
  <c r="S140" i="10"/>
  <c r="V140" i="10"/>
  <c r="W140" i="10" s="1"/>
  <c r="I141" i="10"/>
  <c r="K141" i="10" s="1"/>
  <c r="V141" i="10"/>
  <c r="W141" i="10" s="1"/>
  <c r="I142" i="10"/>
  <c r="V142" i="10"/>
  <c r="W142" i="10" s="1"/>
  <c r="I143" i="10"/>
  <c r="S143" i="10"/>
  <c r="V143" i="10"/>
  <c r="W143" i="10" s="1"/>
  <c r="I144" i="10"/>
  <c r="S144" i="10"/>
  <c r="V144" i="10"/>
  <c r="W144" i="10" s="1"/>
  <c r="I145" i="10"/>
  <c r="K145" i="10" s="1"/>
  <c r="V145" i="10"/>
  <c r="W145" i="10" s="1"/>
  <c r="I146" i="10"/>
  <c r="V146" i="10"/>
  <c r="W146" i="10" s="1"/>
  <c r="I147" i="10"/>
  <c r="S147" i="10"/>
  <c r="V147" i="10"/>
  <c r="W147" i="10" s="1"/>
  <c r="I148" i="10"/>
  <c r="S148" i="10"/>
  <c r="V148" i="10"/>
  <c r="W148" i="10" s="1"/>
  <c r="I149" i="10"/>
  <c r="K149" i="10" s="1"/>
  <c r="S149" i="10"/>
  <c r="V149" i="10"/>
  <c r="W149" i="10" s="1"/>
  <c r="J9" i="2"/>
  <c r="L9" i="2" s="1"/>
  <c r="J7" i="2"/>
  <c r="K7" i="2" s="1"/>
  <c r="O7" i="2"/>
  <c r="Q7" i="2" s="1"/>
  <c r="P7" i="2"/>
  <c r="R7" i="2" s="1"/>
  <c r="T7" i="2"/>
  <c r="U7" i="2" s="1"/>
  <c r="J8" i="2"/>
  <c r="O8" i="2"/>
  <c r="Q8" i="2" s="1"/>
  <c r="P8" i="2"/>
  <c r="T8" i="2"/>
  <c r="U8" i="2" s="1"/>
  <c r="O9" i="2"/>
  <c r="Q9" i="2" s="1"/>
  <c r="P9" i="2"/>
  <c r="R9" i="2" s="1"/>
  <c r="T9" i="2"/>
  <c r="U9" i="2" s="1"/>
  <c r="W9" i="2"/>
  <c r="X9" i="2"/>
  <c r="Y9" i="2"/>
  <c r="Z9" i="2"/>
  <c r="J10" i="2"/>
  <c r="O10" i="2"/>
  <c r="Q10" i="2" s="1"/>
  <c r="P10" i="2"/>
  <c r="R10" i="2" s="1"/>
  <c r="T10" i="2"/>
  <c r="U10" i="2" s="1"/>
  <c r="W10" i="2"/>
  <c r="X10" i="2"/>
  <c r="Y10" i="2"/>
  <c r="AA10" i="2" s="1"/>
  <c r="Z10" i="2"/>
  <c r="J11" i="2"/>
  <c r="O11" i="2"/>
  <c r="Q11" i="2" s="1"/>
  <c r="P11" i="2"/>
  <c r="R11" i="2" s="1"/>
  <c r="T11" i="2"/>
  <c r="U11" i="2"/>
  <c r="W11" i="2"/>
  <c r="X11" i="2"/>
  <c r="Y11" i="2"/>
  <c r="AA11" i="2" s="1"/>
  <c r="Z11" i="2"/>
  <c r="J12" i="2"/>
  <c r="O12" i="2"/>
  <c r="Q12" i="2" s="1"/>
  <c r="P12" i="2"/>
  <c r="R12" i="2" s="1"/>
  <c r="T12" i="2"/>
  <c r="U12" i="2"/>
  <c r="W12" i="2"/>
  <c r="X12" i="2"/>
  <c r="Y12" i="2"/>
  <c r="Z12" i="2"/>
  <c r="J13" i="2"/>
  <c r="L13" i="2" s="1"/>
  <c r="O13" i="2"/>
  <c r="Q13" i="2" s="1"/>
  <c r="P13" i="2"/>
  <c r="R13" i="2" s="1"/>
  <c r="T13" i="2"/>
  <c r="U13" i="2" s="1"/>
  <c r="W13" i="2"/>
  <c r="X13" i="2"/>
  <c r="Y13" i="2"/>
  <c r="Z13" i="2"/>
  <c r="J14" i="2"/>
  <c r="O14" i="2"/>
  <c r="Q14" i="2" s="1"/>
  <c r="P14" i="2"/>
  <c r="R14" i="2" s="1"/>
  <c r="T14" i="2"/>
  <c r="U14" i="2" s="1"/>
  <c r="W14" i="2"/>
  <c r="X14" i="2"/>
  <c r="Y14" i="2"/>
  <c r="Z14" i="2"/>
  <c r="J15" i="2"/>
  <c r="O15" i="2"/>
  <c r="P15" i="2"/>
  <c r="R15" i="2" s="1"/>
  <c r="Q15" i="2"/>
  <c r="T15" i="2"/>
  <c r="U15" i="2"/>
  <c r="W15" i="2"/>
  <c r="X15" i="2"/>
  <c r="Y15" i="2"/>
  <c r="Z15" i="2"/>
  <c r="J16" i="2"/>
  <c r="O16" i="2"/>
  <c r="Q16" i="2" s="1"/>
  <c r="P16" i="2"/>
  <c r="R16" i="2" s="1"/>
  <c r="T16" i="2"/>
  <c r="U16" i="2" s="1"/>
  <c r="W16" i="2"/>
  <c r="X16" i="2"/>
  <c r="Y16" i="2"/>
  <c r="Z16" i="2"/>
  <c r="J17" i="2"/>
  <c r="O17" i="2"/>
  <c r="Q17" i="2" s="1"/>
  <c r="P17" i="2"/>
  <c r="R17" i="2" s="1"/>
  <c r="T17" i="2"/>
  <c r="U17" i="2" s="1"/>
  <c r="W17" i="2"/>
  <c r="X17" i="2"/>
  <c r="Y17" i="2"/>
  <c r="AA17" i="2" s="1"/>
  <c r="Z17" i="2"/>
  <c r="J18" i="2"/>
  <c r="O18" i="2"/>
  <c r="Q18" i="2" s="1"/>
  <c r="P18" i="2"/>
  <c r="R18" i="2" s="1"/>
  <c r="T18" i="2"/>
  <c r="U18" i="2" s="1"/>
  <c r="W18" i="2"/>
  <c r="X18" i="2"/>
  <c r="Y18" i="2"/>
  <c r="AA18" i="2" s="1"/>
  <c r="Z18" i="2"/>
  <c r="J19" i="2"/>
  <c r="O19" i="2"/>
  <c r="P19" i="2"/>
  <c r="R19" i="2" s="1"/>
  <c r="Q19" i="2"/>
  <c r="T19" i="2"/>
  <c r="U19" i="2"/>
  <c r="W19" i="2"/>
  <c r="X19" i="2"/>
  <c r="Y19" i="2"/>
  <c r="AA19" i="2" s="1"/>
  <c r="Z19" i="2"/>
  <c r="J20" i="2"/>
  <c r="O20" i="2"/>
  <c r="Q20" i="2" s="1"/>
  <c r="P20" i="2"/>
  <c r="R20" i="2" s="1"/>
  <c r="T20" i="2"/>
  <c r="U20" i="2" s="1"/>
  <c r="W20" i="2"/>
  <c r="X20" i="2"/>
  <c r="Y20" i="2"/>
  <c r="Z20" i="2"/>
  <c r="J21" i="2"/>
  <c r="O21" i="2"/>
  <c r="Q21" i="2" s="1"/>
  <c r="P21" i="2"/>
  <c r="R21" i="2" s="1"/>
  <c r="T21" i="2"/>
  <c r="U21" i="2" s="1"/>
  <c r="W21" i="2"/>
  <c r="X21" i="2"/>
  <c r="Y21" i="2"/>
  <c r="Z21" i="2"/>
  <c r="J22" i="2"/>
  <c r="O22" i="2"/>
  <c r="Q22" i="2" s="1"/>
  <c r="P22" i="2"/>
  <c r="R22" i="2" s="1"/>
  <c r="T22" i="2"/>
  <c r="U22" i="2" s="1"/>
  <c r="W22" i="2"/>
  <c r="X22" i="2"/>
  <c r="Y22" i="2"/>
  <c r="AA22" i="2" s="1"/>
  <c r="Z22" i="2"/>
  <c r="J23" i="2"/>
  <c r="O23" i="2"/>
  <c r="Q23" i="2" s="1"/>
  <c r="P23" i="2"/>
  <c r="R23" i="2" s="1"/>
  <c r="T23" i="2"/>
  <c r="U23" i="2" s="1"/>
  <c r="W23" i="2"/>
  <c r="X23" i="2"/>
  <c r="Y23" i="2"/>
  <c r="Z23" i="2"/>
  <c r="J24" i="2"/>
  <c r="O24" i="2"/>
  <c r="P24" i="2"/>
  <c r="R24" i="2" s="1"/>
  <c r="Q24" i="2"/>
  <c r="T24" i="2"/>
  <c r="U24" i="2" s="1"/>
  <c r="W24" i="2"/>
  <c r="X24" i="2"/>
  <c r="Y24" i="2"/>
  <c r="AA24" i="2" s="1"/>
  <c r="Z24" i="2"/>
  <c r="J25" i="2"/>
  <c r="O25" i="2"/>
  <c r="Q25" i="2" s="1"/>
  <c r="P25" i="2"/>
  <c r="R25" i="2" s="1"/>
  <c r="T25" i="2"/>
  <c r="U25" i="2" s="1"/>
  <c r="W25" i="2"/>
  <c r="X25" i="2"/>
  <c r="Y25" i="2"/>
  <c r="AA25" i="2" s="1"/>
  <c r="Z25" i="2"/>
  <c r="J26" i="2"/>
  <c r="O26" i="2"/>
  <c r="Q26" i="2" s="1"/>
  <c r="P26" i="2"/>
  <c r="R26" i="2" s="1"/>
  <c r="T26" i="2"/>
  <c r="U26" i="2" s="1"/>
  <c r="W26" i="2"/>
  <c r="X26" i="2"/>
  <c r="Y26" i="2"/>
  <c r="Z26" i="2"/>
  <c r="J27" i="2"/>
  <c r="O27" i="2"/>
  <c r="P27" i="2"/>
  <c r="R27" i="2" s="1"/>
  <c r="Q27" i="2"/>
  <c r="T27" i="2"/>
  <c r="U27" i="2"/>
  <c r="W27" i="2"/>
  <c r="X27" i="2"/>
  <c r="Y27" i="2"/>
  <c r="Z27" i="2"/>
  <c r="J28" i="2"/>
  <c r="O28" i="2"/>
  <c r="Q28" i="2" s="1"/>
  <c r="P28" i="2"/>
  <c r="R28" i="2" s="1"/>
  <c r="T28" i="2"/>
  <c r="U28" i="2" s="1"/>
  <c r="W28" i="2"/>
  <c r="X28" i="2"/>
  <c r="Y28" i="2"/>
  <c r="Z28" i="2"/>
  <c r="J29" i="2"/>
  <c r="L29" i="2" s="1"/>
  <c r="O29" i="2"/>
  <c r="Q29" i="2" s="1"/>
  <c r="P29" i="2"/>
  <c r="R29" i="2" s="1"/>
  <c r="T29" i="2"/>
  <c r="U29" i="2" s="1"/>
  <c r="W29" i="2"/>
  <c r="X29" i="2"/>
  <c r="Y29" i="2"/>
  <c r="Z29" i="2"/>
  <c r="J30" i="2"/>
  <c r="O30" i="2"/>
  <c r="Q30" i="2" s="1"/>
  <c r="P30" i="2"/>
  <c r="R30" i="2" s="1"/>
  <c r="T30" i="2"/>
  <c r="U30" i="2" s="1"/>
  <c r="W30" i="2"/>
  <c r="X30" i="2"/>
  <c r="Y30" i="2"/>
  <c r="AA30" i="2" s="1"/>
  <c r="Z30" i="2"/>
  <c r="J31" i="2"/>
  <c r="O31" i="2"/>
  <c r="Q31" i="2" s="1"/>
  <c r="P31" i="2"/>
  <c r="R31" i="2"/>
  <c r="T31" i="2"/>
  <c r="U31" i="2" s="1"/>
  <c r="W31" i="2"/>
  <c r="X31" i="2"/>
  <c r="Y31" i="2"/>
  <c r="Z31" i="2"/>
  <c r="J32" i="2"/>
  <c r="O32" i="2"/>
  <c r="Q32" i="2" s="1"/>
  <c r="P32" i="2"/>
  <c r="R32" i="2" s="1"/>
  <c r="T32" i="2"/>
  <c r="U32" i="2" s="1"/>
  <c r="W32" i="2"/>
  <c r="X32" i="2"/>
  <c r="Y32" i="2"/>
  <c r="Z32" i="2"/>
  <c r="J33" i="2"/>
  <c r="O33" i="2"/>
  <c r="Q33" i="2" s="1"/>
  <c r="P33" i="2"/>
  <c r="R33" i="2" s="1"/>
  <c r="T33" i="2"/>
  <c r="U33" i="2" s="1"/>
  <c r="W33" i="2"/>
  <c r="X33" i="2"/>
  <c r="Y33" i="2"/>
  <c r="Z33" i="2"/>
  <c r="J34" i="2"/>
  <c r="O34" i="2"/>
  <c r="Q34" i="2" s="1"/>
  <c r="P34" i="2"/>
  <c r="R34" i="2" s="1"/>
  <c r="T34" i="2"/>
  <c r="U34" i="2" s="1"/>
  <c r="W34" i="2"/>
  <c r="X34" i="2"/>
  <c r="Y34" i="2"/>
  <c r="AA34" i="2" s="1"/>
  <c r="Z34" i="2"/>
  <c r="J35" i="2"/>
  <c r="O35" i="2"/>
  <c r="Q35" i="2" s="1"/>
  <c r="P35" i="2"/>
  <c r="R35" i="2" s="1"/>
  <c r="T35" i="2"/>
  <c r="U35" i="2"/>
  <c r="W35" i="2"/>
  <c r="X35" i="2"/>
  <c r="Y35" i="2"/>
  <c r="Z35" i="2"/>
  <c r="J36" i="2"/>
  <c r="O36" i="2"/>
  <c r="Q36" i="2" s="1"/>
  <c r="P36" i="2"/>
  <c r="R36" i="2" s="1"/>
  <c r="T36" i="2"/>
  <c r="U36" i="2" s="1"/>
  <c r="W36" i="2"/>
  <c r="X36" i="2"/>
  <c r="Y36" i="2"/>
  <c r="Z36" i="2"/>
  <c r="J37" i="2"/>
  <c r="L37" i="2" s="1"/>
  <c r="O37" i="2"/>
  <c r="Q37" i="2" s="1"/>
  <c r="P37" i="2"/>
  <c r="R37" i="2" s="1"/>
  <c r="S37" i="2" s="1"/>
  <c r="T37" i="2"/>
  <c r="U37" i="2" s="1"/>
  <c r="W37" i="2"/>
  <c r="X37" i="2"/>
  <c r="Y37" i="2"/>
  <c r="AA37" i="2" s="1"/>
  <c r="Z37" i="2"/>
  <c r="J38" i="2"/>
  <c r="O38" i="2"/>
  <c r="Q38" i="2" s="1"/>
  <c r="P38" i="2"/>
  <c r="R38" i="2" s="1"/>
  <c r="T38" i="2"/>
  <c r="U38" i="2" s="1"/>
  <c r="W38" i="2"/>
  <c r="X38" i="2"/>
  <c r="Y38" i="2"/>
  <c r="AA38" i="2" s="1"/>
  <c r="Z38" i="2"/>
  <c r="J39" i="2"/>
  <c r="O39" i="2"/>
  <c r="Q39" i="2" s="1"/>
  <c r="P39" i="2"/>
  <c r="R39" i="2" s="1"/>
  <c r="T39" i="2"/>
  <c r="U39" i="2" s="1"/>
  <c r="W39" i="2"/>
  <c r="X39" i="2"/>
  <c r="Y39" i="2"/>
  <c r="Z39" i="2"/>
  <c r="J40" i="2"/>
  <c r="O40" i="2"/>
  <c r="P40" i="2"/>
  <c r="R40" i="2" s="1"/>
  <c r="Q40" i="2"/>
  <c r="T40" i="2"/>
  <c r="U40" i="2" s="1"/>
  <c r="W40" i="2"/>
  <c r="X40" i="2"/>
  <c r="Y40" i="2"/>
  <c r="Z40" i="2"/>
  <c r="J41" i="2"/>
  <c r="O41" i="2"/>
  <c r="Q41" i="2" s="1"/>
  <c r="P41" i="2"/>
  <c r="R41" i="2" s="1"/>
  <c r="T41" i="2"/>
  <c r="U41" i="2" s="1"/>
  <c r="W41" i="2"/>
  <c r="X41" i="2"/>
  <c r="Y41" i="2"/>
  <c r="Z41" i="2"/>
  <c r="J42" i="2"/>
  <c r="O42" i="2"/>
  <c r="Q42" i="2" s="1"/>
  <c r="P42" i="2"/>
  <c r="R42" i="2" s="1"/>
  <c r="T42" i="2"/>
  <c r="U42" i="2" s="1"/>
  <c r="W42" i="2"/>
  <c r="X42" i="2"/>
  <c r="Y42" i="2"/>
  <c r="AA42" i="2" s="1"/>
  <c r="Z42" i="2"/>
  <c r="J43" i="2"/>
  <c r="O43" i="2"/>
  <c r="Q43" i="2" s="1"/>
  <c r="P43" i="2"/>
  <c r="R43" i="2" s="1"/>
  <c r="T43" i="2"/>
  <c r="U43" i="2"/>
  <c r="W43" i="2"/>
  <c r="X43" i="2"/>
  <c r="Y43" i="2"/>
  <c r="AA43" i="2" s="1"/>
  <c r="Z43" i="2"/>
  <c r="J44" i="2"/>
  <c r="L44" i="2" s="1"/>
  <c r="O44" i="2"/>
  <c r="Q44" i="2" s="1"/>
  <c r="P44" i="2"/>
  <c r="R44" i="2" s="1"/>
  <c r="T44" i="2"/>
  <c r="U44" i="2" s="1"/>
  <c r="W44" i="2"/>
  <c r="X44" i="2"/>
  <c r="Y44" i="2"/>
  <c r="AA44" i="2" s="1"/>
  <c r="Z44" i="2"/>
  <c r="J45" i="2"/>
  <c r="O45" i="2"/>
  <c r="Q45" i="2" s="1"/>
  <c r="P45" i="2"/>
  <c r="R45" i="2" s="1"/>
  <c r="T45" i="2"/>
  <c r="U45" i="2" s="1"/>
  <c r="W45" i="2"/>
  <c r="X45" i="2"/>
  <c r="Y45" i="2"/>
  <c r="AA45" i="2" s="1"/>
  <c r="Z45" i="2"/>
  <c r="J46" i="2"/>
  <c r="O46" i="2"/>
  <c r="Q46" i="2" s="1"/>
  <c r="P46" i="2"/>
  <c r="R46" i="2" s="1"/>
  <c r="T46" i="2"/>
  <c r="U46" i="2" s="1"/>
  <c r="W46" i="2"/>
  <c r="X46" i="2"/>
  <c r="Y46" i="2"/>
  <c r="Z46" i="2"/>
  <c r="J47" i="2"/>
  <c r="O47" i="2"/>
  <c r="Q47" i="2" s="1"/>
  <c r="P47" i="2"/>
  <c r="R47" i="2" s="1"/>
  <c r="T47" i="2"/>
  <c r="U47" i="2" s="1"/>
  <c r="W47" i="2"/>
  <c r="X47" i="2"/>
  <c r="Y47" i="2"/>
  <c r="Z47" i="2"/>
  <c r="J48" i="2"/>
  <c r="O48" i="2"/>
  <c r="Q48" i="2" s="1"/>
  <c r="P48" i="2"/>
  <c r="R48" i="2" s="1"/>
  <c r="T48" i="2"/>
  <c r="U48" i="2" s="1"/>
  <c r="W48" i="2"/>
  <c r="X48" i="2"/>
  <c r="Y48" i="2"/>
  <c r="Z48" i="2"/>
  <c r="J49" i="2"/>
  <c r="O49" i="2"/>
  <c r="Q49" i="2" s="1"/>
  <c r="P49" i="2"/>
  <c r="R49" i="2" s="1"/>
  <c r="T49" i="2"/>
  <c r="U49" i="2" s="1"/>
  <c r="W49" i="2"/>
  <c r="X49" i="2"/>
  <c r="Y49" i="2"/>
  <c r="Z49" i="2"/>
  <c r="J50" i="2"/>
  <c r="O50" i="2"/>
  <c r="Q50" i="2" s="1"/>
  <c r="P50" i="2"/>
  <c r="R50" i="2" s="1"/>
  <c r="T50" i="2"/>
  <c r="U50" i="2" s="1"/>
  <c r="W50" i="2"/>
  <c r="X50" i="2"/>
  <c r="Y50" i="2"/>
  <c r="Z50" i="2"/>
  <c r="J51" i="2"/>
  <c r="O51" i="2"/>
  <c r="P51" i="2"/>
  <c r="R51" i="2" s="1"/>
  <c r="Q51" i="2"/>
  <c r="T51" i="2"/>
  <c r="U51" i="2"/>
  <c r="W51" i="2"/>
  <c r="X51" i="2"/>
  <c r="Y51" i="2"/>
  <c r="Z51" i="2"/>
  <c r="J52" i="2"/>
  <c r="O52" i="2"/>
  <c r="Q52" i="2" s="1"/>
  <c r="P52" i="2"/>
  <c r="R52" i="2" s="1"/>
  <c r="T52" i="2"/>
  <c r="U52" i="2"/>
  <c r="W52" i="2"/>
  <c r="X52" i="2"/>
  <c r="Y52" i="2"/>
  <c r="Z52" i="2"/>
  <c r="J53" i="2"/>
  <c r="L53" i="2" s="1"/>
  <c r="O53" i="2"/>
  <c r="Q53" i="2" s="1"/>
  <c r="P53" i="2"/>
  <c r="R53" i="2" s="1"/>
  <c r="T53" i="2"/>
  <c r="U53" i="2"/>
  <c r="W53" i="2"/>
  <c r="X53" i="2"/>
  <c r="Y53" i="2"/>
  <c r="Z53" i="2"/>
  <c r="J54" i="2"/>
  <c r="O54" i="2"/>
  <c r="Q54" i="2" s="1"/>
  <c r="P54" i="2"/>
  <c r="R54" i="2" s="1"/>
  <c r="T54" i="2"/>
  <c r="U54" i="2" s="1"/>
  <c r="W54" i="2"/>
  <c r="X54" i="2"/>
  <c r="Y54" i="2"/>
  <c r="Z54" i="2"/>
  <c r="J55" i="2"/>
  <c r="O55" i="2"/>
  <c r="Q55" i="2" s="1"/>
  <c r="P55" i="2"/>
  <c r="R55" i="2" s="1"/>
  <c r="T55" i="2"/>
  <c r="U55" i="2"/>
  <c r="W55" i="2"/>
  <c r="X55" i="2"/>
  <c r="Y55" i="2"/>
  <c r="Z55" i="2"/>
  <c r="J56" i="2"/>
  <c r="L56" i="2" s="1"/>
  <c r="O56" i="2"/>
  <c r="P56" i="2"/>
  <c r="R56" i="2" s="1"/>
  <c r="Q56" i="2"/>
  <c r="T56" i="2"/>
  <c r="U56" i="2" s="1"/>
  <c r="W56" i="2"/>
  <c r="X56" i="2"/>
  <c r="Y56" i="2"/>
  <c r="Z56" i="2"/>
  <c r="J57" i="2"/>
  <c r="O57" i="2"/>
  <c r="Q57" i="2" s="1"/>
  <c r="P57" i="2"/>
  <c r="R57" i="2" s="1"/>
  <c r="T57" i="2"/>
  <c r="U57" i="2"/>
  <c r="W57" i="2"/>
  <c r="X57" i="2"/>
  <c r="Y57" i="2"/>
  <c r="Z57" i="2"/>
  <c r="J58" i="2"/>
  <c r="O58" i="2"/>
  <c r="Q58" i="2" s="1"/>
  <c r="P58" i="2"/>
  <c r="R58" i="2" s="1"/>
  <c r="T58" i="2"/>
  <c r="U58" i="2" s="1"/>
  <c r="W58" i="2"/>
  <c r="X58" i="2"/>
  <c r="Y58" i="2"/>
  <c r="Z58" i="2"/>
  <c r="J59" i="2"/>
  <c r="O59" i="2"/>
  <c r="Q59" i="2" s="1"/>
  <c r="S59" i="2" s="1"/>
  <c r="P59" i="2"/>
  <c r="R59" i="2" s="1"/>
  <c r="T59" i="2"/>
  <c r="U59" i="2"/>
  <c r="W59" i="2"/>
  <c r="X59" i="2"/>
  <c r="Y59" i="2"/>
  <c r="Z59" i="2"/>
  <c r="J60" i="2"/>
  <c r="O60" i="2"/>
  <c r="P60" i="2"/>
  <c r="R60" i="2" s="1"/>
  <c r="Q60" i="2"/>
  <c r="T60" i="2"/>
  <c r="U60" i="2"/>
  <c r="W60" i="2"/>
  <c r="X60" i="2"/>
  <c r="Y60" i="2"/>
  <c r="Z60" i="2"/>
  <c r="J61" i="2"/>
  <c r="L61" i="2" s="1"/>
  <c r="O61" i="2"/>
  <c r="Q61" i="2" s="1"/>
  <c r="P61" i="2"/>
  <c r="R61" i="2" s="1"/>
  <c r="T61" i="2"/>
  <c r="U61" i="2"/>
  <c r="W61" i="2"/>
  <c r="X61" i="2"/>
  <c r="Y61" i="2"/>
  <c r="Z61" i="2"/>
  <c r="J62" i="2"/>
  <c r="O62" i="2"/>
  <c r="Q62" i="2" s="1"/>
  <c r="S62" i="2" s="1"/>
  <c r="P62" i="2"/>
  <c r="R62" i="2" s="1"/>
  <c r="T62" i="2"/>
  <c r="U62" i="2" s="1"/>
  <c r="W62" i="2"/>
  <c r="X62" i="2"/>
  <c r="Y62" i="2"/>
  <c r="AA62" i="2" s="1"/>
  <c r="Z62" i="2"/>
  <c r="J63" i="2"/>
  <c r="O63" i="2"/>
  <c r="Q63" i="2" s="1"/>
  <c r="P63" i="2"/>
  <c r="R63" i="2" s="1"/>
  <c r="T63" i="2"/>
  <c r="U63" i="2" s="1"/>
  <c r="W63" i="2"/>
  <c r="X63" i="2"/>
  <c r="Y63" i="2"/>
  <c r="Z63" i="2"/>
  <c r="J64" i="2"/>
  <c r="O64" i="2"/>
  <c r="Q64" i="2" s="1"/>
  <c r="P64" i="2"/>
  <c r="R64" i="2"/>
  <c r="T64" i="2"/>
  <c r="U64" i="2" s="1"/>
  <c r="W64" i="2"/>
  <c r="X64" i="2"/>
  <c r="Y64" i="2"/>
  <c r="Z64" i="2"/>
  <c r="J65" i="2"/>
  <c r="O65" i="2"/>
  <c r="P65" i="2"/>
  <c r="R65" i="2" s="1"/>
  <c r="Q65" i="2"/>
  <c r="T65" i="2"/>
  <c r="U65" i="2"/>
  <c r="W65" i="2"/>
  <c r="X65" i="2"/>
  <c r="Y65" i="2"/>
  <c r="Z65" i="2"/>
  <c r="J66" i="2"/>
  <c r="O66" i="2"/>
  <c r="Q66" i="2" s="1"/>
  <c r="P66" i="2"/>
  <c r="R66" i="2" s="1"/>
  <c r="T66" i="2"/>
  <c r="U66" i="2" s="1"/>
  <c r="W66" i="2"/>
  <c r="X66" i="2"/>
  <c r="Y66" i="2"/>
  <c r="Z66" i="2"/>
  <c r="J67" i="2"/>
  <c r="O67" i="2"/>
  <c r="Q67" i="2" s="1"/>
  <c r="P67" i="2"/>
  <c r="R67" i="2" s="1"/>
  <c r="T67" i="2"/>
  <c r="U67" i="2"/>
  <c r="W67" i="2"/>
  <c r="X67" i="2"/>
  <c r="Y67" i="2"/>
  <c r="Z67" i="2"/>
  <c r="J68" i="2"/>
  <c r="O68" i="2"/>
  <c r="P68" i="2"/>
  <c r="R68" i="2" s="1"/>
  <c r="Q68" i="2"/>
  <c r="T68" i="2"/>
  <c r="U68" i="2"/>
  <c r="W68" i="2"/>
  <c r="X68" i="2"/>
  <c r="Y68" i="2"/>
  <c r="Z68" i="2"/>
  <c r="J69" i="2"/>
  <c r="L69" i="2" s="1"/>
  <c r="O69" i="2"/>
  <c r="Q69" i="2" s="1"/>
  <c r="P69" i="2"/>
  <c r="R69" i="2" s="1"/>
  <c r="T69" i="2"/>
  <c r="U69" i="2"/>
  <c r="W69" i="2"/>
  <c r="X69" i="2"/>
  <c r="Y69" i="2"/>
  <c r="AA69" i="2" s="1"/>
  <c r="Z69" i="2"/>
  <c r="J70" i="2"/>
  <c r="O70" i="2"/>
  <c r="Q70" i="2" s="1"/>
  <c r="P70" i="2"/>
  <c r="R70" i="2" s="1"/>
  <c r="T70" i="2"/>
  <c r="U70" i="2" s="1"/>
  <c r="W70" i="2"/>
  <c r="X70" i="2"/>
  <c r="Y70" i="2"/>
  <c r="AA70" i="2" s="1"/>
  <c r="Z70" i="2"/>
  <c r="J71" i="2"/>
  <c r="O71" i="2"/>
  <c r="Q71" i="2" s="1"/>
  <c r="P71" i="2"/>
  <c r="R71" i="2" s="1"/>
  <c r="T71" i="2"/>
  <c r="U71" i="2"/>
  <c r="W71" i="2"/>
  <c r="X71" i="2"/>
  <c r="Y71" i="2"/>
  <c r="Z71" i="2"/>
  <c r="J72" i="2"/>
  <c r="O72" i="2"/>
  <c r="Q72" i="2" s="1"/>
  <c r="P72" i="2"/>
  <c r="R72" i="2" s="1"/>
  <c r="T72" i="2"/>
  <c r="U72" i="2"/>
  <c r="W72" i="2"/>
  <c r="X72" i="2"/>
  <c r="Y72" i="2"/>
  <c r="AA72" i="2" s="1"/>
  <c r="Z72" i="2"/>
  <c r="J73" i="2"/>
  <c r="L73" i="2" s="1"/>
  <c r="O73" i="2"/>
  <c r="P73" i="2"/>
  <c r="R73" i="2" s="1"/>
  <c r="Q73" i="2"/>
  <c r="T73" i="2"/>
  <c r="U73" i="2" s="1"/>
  <c r="W73" i="2"/>
  <c r="X73" i="2"/>
  <c r="Y73" i="2"/>
  <c r="Z73" i="2"/>
  <c r="J74" i="2"/>
  <c r="O74" i="2"/>
  <c r="Q74" i="2" s="1"/>
  <c r="P74" i="2"/>
  <c r="R74" i="2" s="1"/>
  <c r="T74" i="2"/>
  <c r="U74" i="2" s="1"/>
  <c r="W74" i="2"/>
  <c r="X74" i="2"/>
  <c r="Y74" i="2"/>
  <c r="Z74" i="2"/>
  <c r="J75" i="2"/>
  <c r="O75" i="2"/>
  <c r="Q75" i="2" s="1"/>
  <c r="P75" i="2"/>
  <c r="R75" i="2" s="1"/>
  <c r="S75" i="2" s="1"/>
  <c r="T75" i="2"/>
  <c r="U75" i="2"/>
  <c r="W75" i="2"/>
  <c r="X75" i="2"/>
  <c r="Y75" i="2"/>
  <c r="Z75" i="2"/>
  <c r="J76" i="2"/>
  <c r="O76" i="2"/>
  <c r="Q76" i="2" s="1"/>
  <c r="P76" i="2"/>
  <c r="R76" i="2" s="1"/>
  <c r="T76" i="2"/>
  <c r="U76" i="2"/>
  <c r="W76" i="2"/>
  <c r="X76" i="2"/>
  <c r="Y76" i="2"/>
  <c r="Z76" i="2"/>
  <c r="J77" i="2"/>
  <c r="L77" i="2" s="1"/>
  <c r="O77" i="2"/>
  <c r="Q77" i="2" s="1"/>
  <c r="P77" i="2"/>
  <c r="R77" i="2" s="1"/>
  <c r="T77" i="2"/>
  <c r="U77" i="2"/>
  <c r="W77" i="2"/>
  <c r="X77" i="2"/>
  <c r="Y77" i="2"/>
  <c r="Z77" i="2"/>
  <c r="J78" i="2"/>
  <c r="O78" i="2"/>
  <c r="Q78" i="2" s="1"/>
  <c r="P78" i="2"/>
  <c r="R78" i="2" s="1"/>
  <c r="T78" i="2"/>
  <c r="U78" i="2" s="1"/>
  <c r="W78" i="2"/>
  <c r="X78" i="2"/>
  <c r="Y78" i="2"/>
  <c r="AA78" i="2" s="1"/>
  <c r="Z78" i="2"/>
  <c r="J79" i="2"/>
  <c r="O79" i="2"/>
  <c r="Q79" i="2" s="1"/>
  <c r="P79" i="2"/>
  <c r="R79" i="2" s="1"/>
  <c r="T79" i="2"/>
  <c r="U79" i="2" s="1"/>
  <c r="W79" i="2"/>
  <c r="X79" i="2"/>
  <c r="Y79" i="2"/>
  <c r="Z79" i="2"/>
  <c r="J80" i="2"/>
  <c r="O80" i="2"/>
  <c r="Q80" i="2" s="1"/>
  <c r="P80" i="2"/>
  <c r="R80" i="2" s="1"/>
  <c r="T80" i="2"/>
  <c r="U80" i="2" s="1"/>
  <c r="W80" i="2"/>
  <c r="X80" i="2"/>
  <c r="Y80" i="2"/>
  <c r="Z80" i="2"/>
  <c r="J81" i="2"/>
  <c r="O81" i="2"/>
  <c r="P81" i="2"/>
  <c r="R81" i="2" s="1"/>
  <c r="Q81" i="2"/>
  <c r="T81" i="2"/>
  <c r="U81" i="2" s="1"/>
  <c r="W81" i="2"/>
  <c r="X81" i="2"/>
  <c r="Y81" i="2"/>
  <c r="Z81" i="2"/>
  <c r="J82" i="2"/>
  <c r="O82" i="2"/>
  <c r="Q82" i="2" s="1"/>
  <c r="P82" i="2"/>
  <c r="R82" i="2" s="1"/>
  <c r="T82" i="2"/>
  <c r="U82" i="2" s="1"/>
  <c r="W82" i="2"/>
  <c r="X82" i="2"/>
  <c r="Y82" i="2"/>
  <c r="Z82" i="2"/>
  <c r="J83" i="2"/>
  <c r="O83" i="2"/>
  <c r="Q83" i="2" s="1"/>
  <c r="P83" i="2"/>
  <c r="R83" i="2" s="1"/>
  <c r="T83" i="2"/>
  <c r="U83" i="2"/>
  <c r="W83" i="2"/>
  <c r="X83" i="2"/>
  <c r="Y83" i="2"/>
  <c r="AA83" i="2" s="1"/>
  <c r="Z83" i="2"/>
  <c r="J84" i="2"/>
  <c r="O84" i="2"/>
  <c r="P84" i="2"/>
  <c r="R84" i="2" s="1"/>
  <c r="Q84" i="2"/>
  <c r="T84" i="2"/>
  <c r="U84" i="2"/>
  <c r="W84" i="2"/>
  <c r="X84" i="2"/>
  <c r="Y84" i="2"/>
  <c r="Z84" i="2"/>
  <c r="J85" i="2"/>
  <c r="O85" i="2"/>
  <c r="Q85" i="2" s="1"/>
  <c r="P85" i="2"/>
  <c r="R85" i="2" s="1"/>
  <c r="T85" i="2"/>
  <c r="U85" i="2"/>
  <c r="W85" i="2"/>
  <c r="X85" i="2"/>
  <c r="Y85" i="2"/>
  <c r="Z85" i="2"/>
  <c r="J86" i="2"/>
  <c r="O86" i="2"/>
  <c r="Q86" i="2" s="1"/>
  <c r="P86" i="2"/>
  <c r="R86" i="2" s="1"/>
  <c r="T86" i="2"/>
  <c r="U86" i="2" s="1"/>
  <c r="W86" i="2"/>
  <c r="X86" i="2"/>
  <c r="Y86" i="2"/>
  <c r="Z86" i="2"/>
  <c r="J87" i="2"/>
  <c r="O87" i="2"/>
  <c r="Q87" i="2" s="1"/>
  <c r="P87" i="2"/>
  <c r="R87" i="2" s="1"/>
  <c r="T87" i="2"/>
  <c r="U87" i="2"/>
  <c r="W87" i="2"/>
  <c r="X87" i="2"/>
  <c r="Y87" i="2"/>
  <c r="Z87" i="2"/>
  <c r="J88" i="2"/>
  <c r="L88" i="2" s="1"/>
  <c r="O88" i="2"/>
  <c r="P88" i="2"/>
  <c r="R88" i="2" s="1"/>
  <c r="Q88" i="2"/>
  <c r="T88" i="2"/>
  <c r="U88" i="2" s="1"/>
  <c r="W88" i="2"/>
  <c r="X88" i="2"/>
  <c r="Y88" i="2"/>
  <c r="Z88" i="2"/>
  <c r="J89" i="2"/>
  <c r="O89" i="2"/>
  <c r="Q89" i="2" s="1"/>
  <c r="P89" i="2"/>
  <c r="R89" i="2" s="1"/>
  <c r="T89" i="2"/>
  <c r="U89" i="2" s="1"/>
  <c r="W89" i="2"/>
  <c r="X89" i="2"/>
  <c r="Y89" i="2"/>
  <c r="Z89" i="2"/>
  <c r="J90" i="2"/>
  <c r="O90" i="2"/>
  <c r="Q90" i="2" s="1"/>
  <c r="P90" i="2"/>
  <c r="R90" i="2" s="1"/>
  <c r="T90" i="2"/>
  <c r="U90" i="2" s="1"/>
  <c r="W90" i="2"/>
  <c r="X90" i="2"/>
  <c r="Y90" i="2"/>
  <c r="Z90" i="2"/>
  <c r="J91" i="2"/>
  <c r="O91" i="2"/>
  <c r="Q91" i="2" s="1"/>
  <c r="P91" i="2"/>
  <c r="R91" i="2" s="1"/>
  <c r="T91" i="2"/>
  <c r="U91" i="2"/>
  <c r="W91" i="2"/>
  <c r="X91" i="2"/>
  <c r="Y91" i="2"/>
  <c r="Z91" i="2"/>
  <c r="J92" i="2"/>
  <c r="O92" i="2"/>
  <c r="Q92" i="2" s="1"/>
  <c r="P92" i="2"/>
  <c r="R92" i="2" s="1"/>
  <c r="T92" i="2"/>
  <c r="U92" i="2"/>
  <c r="W92" i="2"/>
  <c r="X92" i="2"/>
  <c r="Y92" i="2"/>
  <c r="Z92" i="2"/>
  <c r="J93" i="2"/>
  <c r="O93" i="2"/>
  <c r="Q93" i="2" s="1"/>
  <c r="P93" i="2"/>
  <c r="R93" i="2" s="1"/>
  <c r="T93" i="2"/>
  <c r="U93" i="2" s="1"/>
  <c r="W93" i="2"/>
  <c r="X93" i="2"/>
  <c r="Y93" i="2"/>
  <c r="Z93" i="2"/>
  <c r="J94" i="2"/>
  <c r="O94" i="2"/>
  <c r="Q94" i="2" s="1"/>
  <c r="P94" i="2"/>
  <c r="R94" i="2" s="1"/>
  <c r="T94" i="2"/>
  <c r="U94" i="2"/>
  <c r="W94" i="2"/>
  <c r="X94" i="2"/>
  <c r="Y94" i="2"/>
  <c r="Z94" i="2"/>
  <c r="J95" i="2"/>
  <c r="O95" i="2"/>
  <c r="P95" i="2"/>
  <c r="R95" i="2" s="1"/>
  <c r="Q95" i="2"/>
  <c r="T95" i="2"/>
  <c r="U95" i="2"/>
  <c r="W95" i="2"/>
  <c r="X95" i="2"/>
  <c r="Y95" i="2"/>
  <c r="Z95" i="2"/>
  <c r="J96" i="2"/>
  <c r="L96" i="2" s="1"/>
  <c r="O96" i="2"/>
  <c r="Q96" i="2" s="1"/>
  <c r="P96" i="2"/>
  <c r="R96" i="2" s="1"/>
  <c r="T96" i="2"/>
  <c r="U96" i="2"/>
  <c r="W96" i="2"/>
  <c r="X96" i="2"/>
  <c r="Y96" i="2"/>
  <c r="Z96" i="2"/>
  <c r="J97" i="2"/>
  <c r="O97" i="2"/>
  <c r="Q97" i="2" s="1"/>
  <c r="P97" i="2"/>
  <c r="R97" i="2" s="1"/>
  <c r="T97" i="2"/>
  <c r="U97" i="2" s="1"/>
  <c r="W97" i="2"/>
  <c r="X97" i="2"/>
  <c r="Y97" i="2"/>
  <c r="AA97" i="2" s="1"/>
  <c r="Z97" i="2"/>
  <c r="J98" i="2"/>
  <c r="L98" i="2" s="1"/>
  <c r="O98" i="2"/>
  <c r="Q98" i="2" s="1"/>
  <c r="P98" i="2"/>
  <c r="R98" i="2" s="1"/>
  <c r="T98" i="2"/>
  <c r="U98" i="2" s="1"/>
  <c r="W98" i="2"/>
  <c r="X98" i="2"/>
  <c r="Y98" i="2"/>
  <c r="Z98" i="2"/>
  <c r="J99" i="2"/>
  <c r="L99" i="2" s="1"/>
  <c r="O99" i="2"/>
  <c r="Q99" i="2" s="1"/>
  <c r="P99" i="2"/>
  <c r="R99" i="2" s="1"/>
  <c r="T99" i="2"/>
  <c r="U99" i="2" s="1"/>
  <c r="W99" i="2"/>
  <c r="X99" i="2"/>
  <c r="Y99" i="2"/>
  <c r="Z99" i="2"/>
  <c r="J100" i="2"/>
  <c r="O100" i="2"/>
  <c r="Q100" i="2" s="1"/>
  <c r="P100" i="2"/>
  <c r="R100" i="2" s="1"/>
  <c r="T100" i="2"/>
  <c r="U100" i="2"/>
  <c r="W100" i="2"/>
  <c r="X100" i="2"/>
  <c r="Y100" i="2"/>
  <c r="Z100" i="2"/>
  <c r="J101" i="2"/>
  <c r="O101" i="2"/>
  <c r="Q101" i="2" s="1"/>
  <c r="P101" i="2"/>
  <c r="R101" i="2" s="1"/>
  <c r="T101" i="2"/>
  <c r="U101" i="2" s="1"/>
  <c r="W101" i="2"/>
  <c r="X101" i="2"/>
  <c r="Y101" i="2"/>
  <c r="Z101" i="2"/>
  <c r="J102" i="2"/>
  <c r="O102" i="2"/>
  <c r="Q102" i="2" s="1"/>
  <c r="P102" i="2"/>
  <c r="R102" i="2" s="1"/>
  <c r="T102" i="2"/>
  <c r="U102" i="2"/>
  <c r="W102" i="2"/>
  <c r="X102" i="2"/>
  <c r="Y102" i="2"/>
  <c r="Z102" i="2"/>
  <c r="J103" i="2"/>
  <c r="O103" i="2"/>
  <c r="Q103" i="2" s="1"/>
  <c r="P103" i="2"/>
  <c r="R103" i="2" s="1"/>
  <c r="T103" i="2"/>
  <c r="U103" i="2"/>
  <c r="W103" i="2"/>
  <c r="X103" i="2"/>
  <c r="Y103" i="2"/>
  <c r="Z103" i="2"/>
  <c r="J104" i="2"/>
  <c r="L104" i="2" s="1"/>
  <c r="O104" i="2"/>
  <c r="Q104" i="2" s="1"/>
  <c r="P104" i="2"/>
  <c r="R104" i="2" s="1"/>
  <c r="T104" i="2"/>
  <c r="U104" i="2" s="1"/>
  <c r="W104" i="2"/>
  <c r="X104" i="2"/>
  <c r="Y104" i="2"/>
  <c r="AA104" i="2" s="1"/>
  <c r="Z104" i="2"/>
  <c r="J105" i="2"/>
  <c r="O105" i="2"/>
  <c r="Q105" i="2" s="1"/>
  <c r="P105" i="2"/>
  <c r="R105" i="2" s="1"/>
  <c r="T105" i="2"/>
  <c r="U105" i="2" s="1"/>
  <c r="W105" i="2"/>
  <c r="X105" i="2"/>
  <c r="Y105" i="2"/>
  <c r="Z105" i="2"/>
  <c r="J106" i="2"/>
  <c r="L106" i="2" s="1"/>
  <c r="O106" i="2"/>
  <c r="Q106" i="2" s="1"/>
  <c r="P106" i="2"/>
  <c r="R106" i="2" s="1"/>
  <c r="T106" i="2"/>
  <c r="U106" i="2" s="1"/>
  <c r="W106" i="2"/>
  <c r="X106" i="2"/>
  <c r="Y106" i="2"/>
  <c r="AA106" i="2" s="1"/>
  <c r="Z106" i="2"/>
  <c r="J107" i="2"/>
  <c r="L107" i="2" s="1"/>
  <c r="O107" i="2"/>
  <c r="Q107" i="2" s="1"/>
  <c r="P107" i="2"/>
  <c r="R107" i="2" s="1"/>
  <c r="T107" i="2"/>
  <c r="U107" i="2" s="1"/>
  <c r="W107" i="2"/>
  <c r="X107" i="2"/>
  <c r="Y107" i="2"/>
  <c r="Z107" i="2"/>
  <c r="J108" i="2"/>
  <c r="O108" i="2"/>
  <c r="Q108" i="2" s="1"/>
  <c r="P108" i="2"/>
  <c r="R108" i="2" s="1"/>
  <c r="T108" i="2"/>
  <c r="U108" i="2"/>
  <c r="W108" i="2"/>
  <c r="X108" i="2"/>
  <c r="Y108" i="2"/>
  <c r="Z108" i="2"/>
  <c r="J109" i="2"/>
  <c r="O109" i="2"/>
  <c r="Q109" i="2" s="1"/>
  <c r="P109" i="2"/>
  <c r="R109" i="2" s="1"/>
  <c r="T109" i="2"/>
  <c r="U109" i="2" s="1"/>
  <c r="W109" i="2"/>
  <c r="X109" i="2"/>
  <c r="Y109" i="2"/>
  <c r="Z109" i="2"/>
  <c r="J110" i="2"/>
  <c r="O110" i="2"/>
  <c r="Q110" i="2" s="1"/>
  <c r="P110" i="2"/>
  <c r="R110" i="2" s="1"/>
  <c r="T110" i="2"/>
  <c r="U110" i="2"/>
  <c r="W110" i="2"/>
  <c r="X110" i="2"/>
  <c r="Y110" i="2"/>
  <c r="Z110" i="2"/>
  <c r="J111" i="2"/>
  <c r="O111" i="2"/>
  <c r="P111" i="2"/>
  <c r="R111" i="2" s="1"/>
  <c r="Q111" i="2"/>
  <c r="T111" i="2"/>
  <c r="U111" i="2" s="1"/>
  <c r="W111" i="2"/>
  <c r="X111" i="2"/>
  <c r="Y111" i="2"/>
  <c r="Z111" i="2"/>
  <c r="J112" i="2"/>
  <c r="O112" i="2"/>
  <c r="Q112" i="2" s="1"/>
  <c r="P112" i="2"/>
  <c r="R112" i="2" s="1"/>
  <c r="T112" i="2"/>
  <c r="U112" i="2"/>
  <c r="W112" i="2"/>
  <c r="X112" i="2"/>
  <c r="Y112" i="2"/>
  <c r="Z112" i="2"/>
  <c r="J113" i="2"/>
  <c r="O113" i="2"/>
  <c r="Q113" i="2" s="1"/>
  <c r="P113" i="2"/>
  <c r="R113" i="2" s="1"/>
  <c r="T113" i="2"/>
  <c r="U113" i="2" s="1"/>
  <c r="W113" i="2"/>
  <c r="X113" i="2"/>
  <c r="Y113" i="2"/>
  <c r="Z113" i="2"/>
  <c r="J114" i="2"/>
  <c r="O114" i="2"/>
  <c r="Q114" i="2" s="1"/>
  <c r="P114" i="2"/>
  <c r="R114" i="2" s="1"/>
  <c r="T114" i="2"/>
  <c r="U114" i="2"/>
  <c r="W114" i="2"/>
  <c r="X114" i="2"/>
  <c r="Y114" i="2"/>
  <c r="Z114" i="2"/>
  <c r="J115" i="2"/>
  <c r="O115" i="2"/>
  <c r="P115" i="2"/>
  <c r="R115" i="2" s="1"/>
  <c r="Q115" i="2"/>
  <c r="T115" i="2"/>
  <c r="U115" i="2" s="1"/>
  <c r="W115" i="2"/>
  <c r="X115" i="2"/>
  <c r="Y115" i="2"/>
  <c r="Z115" i="2"/>
  <c r="J116" i="2"/>
  <c r="O116" i="2"/>
  <c r="P116" i="2"/>
  <c r="R116" i="2" s="1"/>
  <c r="Q116" i="2"/>
  <c r="T116" i="2"/>
  <c r="U116" i="2"/>
  <c r="W116" i="2"/>
  <c r="X116" i="2"/>
  <c r="Y116" i="2"/>
  <c r="Z116" i="2"/>
  <c r="J117" i="2"/>
  <c r="O117" i="2"/>
  <c r="Q117" i="2" s="1"/>
  <c r="P117" i="2"/>
  <c r="R117" i="2" s="1"/>
  <c r="T117" i="2"/>
  <c r="U117" i="2" s="1"/>
  <c r="W117" i="2"/>
  <c r="X117" i="2"/>
  <c r="Y117" i="2"/>
  <c r="Z117" i="2"/>
  <c r="J118" i="2"/>
  <c r="O118" i="2"/>
  <c r="Q118" i="2" s="1"/>
  <c r="P118" i="2"/>
  <c r="R118" i="2" s="1"/>
  <c r="T118" i="2"/>
  <c r="U118" i="2"/>
  <c r="W118" i="2"/>
  <c r="X118" i="2"/>
  <c r="Y118" i="2"/>
  <c r="Z118" i="2"/>
  <c r="J119" i="2"/>
  <c r="O119" i="2"/>
  <c r="P119" i="2"/>
  <c r="R119" i="2" s="1"/>
  <c r="Q119" i="2"/>
  <c r="T119" i="2"/>
  <c r="U119" i="2" s="1"/>
  <c r="W119" i="2"/>
  <c r="X119" i="2"/>
  <c r="Y119" i="2"/>
  <c r="Z119" i="2"/>
  <c r="J120" i="2"/>
  <c r="O120" i="2"/>
  <c r="P120" i="2"/>
  <c r="R120" i="2" s="1"/>
  <c r="Q120" i="2"/>
  <c r="T120" i="2"/>
  <c r="U120" i="2"/>
  <c r="W120" i="2"/>
  <c r="X120" i="2"/>
  <c r="Y120" i="2"/>
  <c r="Z120" i="2"/>
  <c r="J121" i="2"/>
  <c r="O121" i="2"/>
  <c r="Q121" i="2" s="1"/>
  <c r="P121" i="2"/>
  <c r="R121" i="2" s="1"/>
  <c r="T121" i="2"/>
  <c r="U121" i="2" s="1"/>
  <c r="W121" i="2"/>
  <c r="X121" i="2"/>
  <c r="Y121" i="2"/>
  <c r="Z121" i="2"/>
  <c r="J122" i="2"/>
  <c r="O122" i="2"/>
  <c r="Q122" i="2" s="1"/>
  <c r="P122" i="2"/>
  <c r="R122" i="2" s="1"/>
  <c r="T122" i="2"/>
  <c r="U122" i="2"/>
  <c r="W122" i="2"/>
  <c r="X122" i="2"/>
  <c r="Y122" i="2"/>
  <c r="Z122" i="2"/>
  <c r="J123" i="2"/>
  <c r="O123" i="2"/>
  <c r="P123" i="2"/>
  <c r="R123" i="2" s="1"/>
  <c r="Q123" i="2"/>
  <c r="T123" i="2"/>
  <c r="U123" i="2" s="1"/>
  <c r="W123" i="2"/>
  <c r="X123" i="2"/>
  <c r="Y123" i="2"/>
  <c r="Z123" i="2"/>
  <c r="J124" i="2"/>
  <c r="O124" i="2"/>
  <c r="Q124" i="2" s="1"/>
  <c r="P124" i="2"/>
  <c r="R124" i="2" s="1"/>
  <c r="T124" i="2"/>
  <c r="U124" i="2"/>
  <c r="W124" i="2"/>
  <c r="X124" i="2"/>
  <c r="Y124" i="2"/>
  <c r="Z124" i="2"/>
  <c r="J125" i="2"/>
  <c r="O125" i="2"/>
  <c r="Q125" i="2" s="1"/>
  <c r="P125" i="2"/>
  <c r="R125" i="2" s="1"/>
  <c r="T125" i="2"/>
  <c r="U125" i="2" s="1"/>
  <c r="W125" i="2"/>
  <c r="X125" i="2"/>
  <c r="Y125" i="2"/>
  <c r="Z125" i="2"/>
  <c r="J126" i="2"/>
  <c r="O126" i="2"/>
  <c r="Q126" i="2" s="1"/>
  <c r="P126" i="2"/>
  <c r="R126" i="2" s="1"/>
  <c r="T126" i="2"/>
  <c r="U126" i="2"/>
  <c r="W126" i="2"/>
  <c r="X126" i="2"/>
  <c r="Y126" i="2"/>
  <c r="Z126" i="2"/>
  <c r="J127" i="2"/>
  <c r="O127" i="2"/>
  <c r="P127" i="2"/>
  <c r="R127" i="2" s="1"/>
  <c r="Q127" i="2"/>
  <c r="T127" i="2"/>
  <c r="U127" i="2" s="1"/>
  <c r="W127" i="2"/>
  <c r="X127" i="2"/>
  <c r="Y127" i="2"/>
  <c r="Z127" i="2"/>
  <c r="J128" i="2"/>
  <c r="O128" i="2"/>
  <c r="Q128" i="2" s="1"/>
  <c r="P128" i="2"/>
  <c r="R128" i="2" s="1"/>
  <c r="T128" i="2"/>
  <c r="U128" i="2"/>
  <c r="W128" i="2"/>
  <c r="X128" i="2"/>
  <c r="Y128" i="2"/>
  <c r="Z128" i="2"/>
  <c r="J129" i="2"/>
  <c r="O129" i="2"/>
  <c r="Q129" i="2" s="1"/>
  <c r="P129" i="2"/>
  <c r="R129" i="2" s="1"/>
  <c r="T129" i="2"/>
  <c r="U129" i="2" s="1"/>
  <c r="W129" i="2"/>
  <c r="X129" i="2"/>
  <c r="Y129" i="2"/>
  <c r="Z129" i="2"/>
  <c r="J130" i="2"/>
  <c r="O130" i="2"/>
  <c r="Q130" i="2" s="1"/>
  <c r="P130" i="2"/>
  <c r="R130" i="2" s="1"/>
  <c r="T130" i="2"/>
  <c r="U130" i="2"/>
  <c r="W130" i="2"/>
  <c r="X130" i="2"/>
  <c r="Y130" i="2"/>
  <c r="Z130" i="2"/>
  <c r="J131" i="2"/>
  <c r="O131" i="2"/>
  <c r="P131" i="2"/>
  <c r="R131" i="2" s="1"/>
  <c r="Q131" i="2"/>
  <c r="T131" i="2"/>
  <c r="U131" i="2" s="1"/>
  <c r="W131" i="2"/>
  <c r="X131" i="2"/>
  <c r="Y131" i="2"/>
  <c r="Z131" i="2"/>
  <c r="J132" i="2"/>
  <c r="O132" i="2"/>
  <c r="Q132" i="2" s="1"/>
  <c r="P132" i="2"/>
  <c r="R132" i="2" s="1"/>
  <c r="T132" i="2"/>
  <c r="U132" i="2"/>
  <c r="W132" i="2"/>
  <c r="X132" i="2"/>
  <c r="Y132" i="2"/>
  <c r="AA132" i="2" s="1"/>
  <c r="Z132" i="2"/>
  <c r="J133" i="2"/>
  <c r="O133" i="2"/>
  <c r="Q133" i="2" s="1"/>
  <c r="P133" i="2"/>
  <c r="R133" i="2" s="1"/>
  <c r="T133" i="2"/>
  <c r="U133" i="2" s="1"/>
  <c r="W133" i="2"/>
  <c r="X133" i="2"/>
  <c r="Y133" i="2"/>
  <c r="AA133" i="2" s="1"/>
  <c r="Z133" i="2"/>
  <c r="J134" i="2"/>
  <c r="O134" i="2"/>
  <c r="Q134" i="2" s="1"/>
  <c r="P134" i="2"/>
  <c r="R134" i="2" s="1"/>
  <c r="T134" i="2"/>
  <c r="U134" i="2"/>
  <c r="W134" i="2"/>
  <c r="X134" i="2"/>
  <c r="Y134" i="2"/>
  <c r="Z134" i="2"/>
  <c r="J135" i="2"/>
  <c r="O135" i="2"/>
  <c r="Q135" i="2" s="1"/>
  <c r="P135" i="2"/>
  <c r="R135" i="2" s="1"/>
  <c r="T135" i="2"/>
  <c r="U135" i="2" s="1"/>
  <c r="W135" i="2"/>
  <c r="X135" i="2"/>
  <c r="Y135" i="2"/>
  <c r="Z135" i="2"/>
  <c r="J136" i="2"/>
  <c r="L136" i="2" s="1"/>
  <c r="O136" i="2"/>
  <c r="P136" i="2"/>
  <c r="R136" i="2" s="1"/>
  <c r="Q136" i="2"/>
  <c r="T136" i="2"/>
  <c r="U136" i="2" s="1"/>
  <c r="W136" i="2"/>
  <c r="X136" i="2"/>
  <c r="Y136" i="2"/>
  <c r="Z136" i="2"/>
  <c r="J137" i="2"/>
  <c r="O137" i="2"/>
  <c r="Q137" i="2" s="1"/>
  <c r="P137" i="2"/>
  <c r="R137" i="2" s="1"/>
  <c r="T137" i="2"/>
  <c r="U137" i="2" s="1"/>
  <c r="W137" i="2"/>
  <c r="X137" i="2"/>
  <c r="Y137" i="2"/>
  <c r="Z137" i="2"/>
  <c r="J138" i="2"/>
  <c r="O138" i="2"/>
  <c r="Q138" i="2" s="1"/>
  <c r="P138" i="2"/>
  <c r="R138" i="2" s="1"/>
  <c r="T138" i="2"/>
  <c r="U138" i="2" s="1"/>
  <c r="W138" i="2"/>
  <c r="X138" i="2"/>
  <c r="Y138" i="2"/>
  <c r="Z138" i="2"/>
  <c r="J139" i="2"/>
  <c r="O139" i="2"/>
  <c r="Q139" i="2" s="1"/>
  <c r="P139" i="2"/>
  <c r="R139" i="2" s="1"/>
  <c r="T139" i="2"/>
  <c r="U139" i="2" s="1"/>
  <c r="W139" i="2"/>
  <c r="X139" i="2"/>
  <c r="Y139" i="2"/>
  <c r="Z139" i="2"/>
  <c r="J140" i="2"/>
  <c r="L140" i="2" s="1"/>
  <c r="O140" i="2"/>
  <c r="P140" i="2"/>
  <c r="R140" i="2" s="1"/>
  <c r="Q140" i="2"/>
  <c r="T140" i="2"/>
  <c r="U140" i="2" s="1"/>
  <c r="W140" i="2"/>
  <c r="X140" i="2"/>
  <c r="Y140" i="2"/>
  <c r="Z140" i="2"/>
  <c r="J141" i="2"/>
  <c r="O141" i="2"/>
  <c r="Q141" i="2" s="1"/>
  <c r="P141" i="2"/>
  <c r="R141" i="2" s="1"/>
  <c r="T141" i="2"/>
  <c r="U141" i="2" s="1"/>
  <c r="W141" i="2"/>
  <c r="X141" i="2"/>
  <c r="Y141" i="2"/>
  <c r="Z141" i="2"/>
  <c r="J142" i="2"/>
  <c r="L142" i="2" s="1"/>
  <c r="O142" i="2"/>
  <c r="Q142" i="2" s="1"/>
  <c r="P142" i="2"/>
  <c r="R142" i="2" s="1"/>
  <c r="T142" i="2"/>
  <c r="U142" i="2" s="1"/>
  <c r="W142" i="2"/>
  <c r="X142" i="2"/>
  <c r="Y142" i="2"/>
  <c r="AA142" i="2" s="1"/>
  <c r="Z142" i="2"/>
  <c r="J143" i="2"/>
  <c r="O143" i="2"/>
  <c r="Q143" i="2" s="1"/>
  <c r="P143" i="2"/>
  <c r="R143" i="2" s="1"/>
  <c r="T143" i="2"/>
  <c r="U143" i="2" s="1"/>
  <c r="W143" i="2"/>
  <c r="X143" i="2"/>
  <c r="Y143" i="2"/>
  <c r="Z143" i="2"/>
  <c r="J144" i="2"/>
  <c r="L144" i="2" s="1"/>
  <c r="O144" i="2"/>
  <c r="Q144" i="2" s="1"/>
  <c r="S144" i="2" s="1"/>
  <c r="P144" i="2"/>
  <c r="R144" i="2" s="1"/>
  <c r="T144" i="2"/>
  <c r="U144" i="2"/>
  <c r="W144" i="2"/>
  <c r="X144" i="2"/>
  <c r="Y144" i="2"/>
  <c r="Z144" i="2"/>
  <c r="J145" i="2"/>
  <c r="O145" i="2"/>
  <c r="Q145" i="2" s="1"/>
  <c r="P145" i="2"/>
  <c r="R145" i="2" s="1"/>
  <c r="T145" i="2"/>
  <c r="U145" i="2" s="1"/>
  <c r="W145" i="2"/>
  <c r="X145" i="2"/>
  <c r="Y145" i="2"/>
  <c r="Z145" i="2"/>
  <c r="J146" i="2"/>
  <c r="O146" i="2"/>
  <c r="Q146" i="2" s="1"/>
  <c r="P146" i="2"/>
  <c r="R146" i="2" s="1"/>
  <c r="T146" i="2"/>
  <c r="U146" i="2"/>
  <c r="W146" i="2"/>
  <c r="X146" i="2"/>
  <c r="Y146" i="2"/>
  <c r="Z146" i="2"/>
  <c r="J147" i="2"/>
  <c r="O147" i="2"/>
  <c r="P147" i="2"/>
  <c r="R147" i="2" s="1"/>
  <c r="Q147" i="2"/>
  <c r="T147" i="2"/>
  <c r="U147" i="2" s="1"/>
  <c r="W147" i="2"/>
  <c r="X147" i="2"/>
  <c r="Y147" i="2"/>
  <c r="Z147" i="2"/>
  <c r="J148" i="2"/>
  <c r="O148" i="2"/>
  <c r="Q148" i="2" s="1"/>
  <c r="P148" i="2"/>
  <c r="R148" i="2" s="1"/>
  <c r="T148" i="2"/>
  <c r="U148" i="2" s="1"/>
  <c r="W148" i="2"/>
  <c r="X148" i="2"/>
  <c r="Y148" i="2"/>
  <c r="Z148" i="2"/>
  <c r="J149" i="2"/>
  <c r="O149" i="2"/>
  <c r="Q149" i="2" s="1"/>
  <c r="P149" i="2"/>
  <c r="R149" i="2" s="1"/>
  <c r="T149" i="2"/>
  <c r="U149" i="2" s="1"/>
  <c r="W149" i="2"/>
  <c r="X149" i="2"/>
  <c r="Y149" i="2"/>
  <c r="Z149" i="2"/>
  <c r="J8" i="1"/>
  <c r="T8" i="1"/>
  <c r="U8" i="1" s="1"/>
  <c r="J9" i="1"/>
  <c r="T9" i="1"/>
  <c r="U9" i="1" s="1"/>
  <c r="Y9" i="1"/>
  <c r="Z9" i="1"/>
  <c r="J10" i="1"/>
  <c r="T10" i="1"/>
  <c r="U10" i="1" s="1"/>
  <c r="W10" i="1"/>
  <c r="X10" i="1"/>
  <c r="Y10" i="1"/>
  <c r="Z10" i="1"/>
  <c r="J11" i="1"/>
  <c r="T11" i="1"/>
  <c r="U11" i="1" s="1"/>
  <c r="W11" i="1"/>
  <c r="X11" i="1"/>
  <c r="Y11" i="1"/>
  <c r="AA11" i="1" s="1"/>
  <c r="Z11" i="1"/>
  <c r="J12" i="1"/>
  <c r="T12" i="1"/>
  <c r="U12" i="1" s="1"/>
  <c r="W12" i="1"/>
  <c r="X12" i="1"/>
  <c r="Y12" i="1"/>
  <c r="Z12" i="1"/>
  <c r="J13" i="1"/>
  <c r="T13" i="1"/>
  <c r="U13" i="1" s="1"/>
  <c r="W13" i="1"/>
  <c r="X13" i="1"/>
  <c r="Y13" i="1"/>
  <c r="Z13" i="1"/>
  <c r="J14" i="1"/>
  <c r="T14" i="1"/>
  <c r="U14" i="1" s="1"/>
  <c r="W14" i="1"/>
  <c r="X14" i="1"/>
  <c r="Y14" i="1"/>
  <c r="Z14" i="1"/>
  <c r="J15" i="1"/>
  <c r="T15" i="1"/>
  <c r="U15" i="1" s="1"/>
  <c r="W15" i="1"/>
  <c r="X15" i="1"/>
  <c r="Y15" i="1"/>
  <c r="Z15" i="1"/>
  <c r="J16" i="1"/>
  <c r="T16" i="1"/>
  <c r="U16" i="1" s="1"/>
  <c r="W16" i="1"/>
  <c r="X16" i="1"/>
  <c r="Y16" i="1"/>
  <c r="Z16" i="1"/>
  <c r="J17" i="1"/>
  <c r="T17" i="1"/>
  <c r="U17" i="1" s="1"/>
  <c r="W17" i="1"/>
  <c r="X17" i="1"/>
  <c r="Y17" i="1"/>
  <c r="Z17" i="1"/>
  <c r="J18" i="1"/>
  <c r="T18" i="1"/>
  <c r="U18" i="1" s="1"/>
  <c r="W18" i="1"/>
  <c r="X18" i="1"/>
  <c r="Y18" i="1"/>
  <c r="Z18" i="1"/>
  <c r="J19" i="1"/>
  <c r="T19" i="1"/>
  <c r="U19" i="1" s="1"/>
  <c r="W19" i="1"/>
  <c r="X19" i="1"/>
  <c r="Y19" i="1"/>
  <c r="Z19" i="1"/>
  <c r="J20" i="1"/>
  <c r="T20" i="1"/>
  <c r="U20" i="1" s="1"/>
  <c r="W20" i="1"/>
  <c r="X20" i="1"/>
  <c r="Y20" i="1"/>
  <c r="Z20" i="1"/>
  <c r="J21" i="1"/>
  <c r="T21" i="1"/>
  <c r="U21" i="1" s="1"/>
  <c r="W21" i="1"/>
  <c r="X21" i="1"/>
  <c r="Y21" i="1"/>
  <c r="Z21" i="1"/>
  <c r="J22" i="1"/>
  <c r="T22" i="1"/>
  <c r="U22" i="1"/>
  <c r="W22" i="1"/>
  <c r="X22" i="1"/>
  <c r="Y22" i="1"/>
  <c r="Z22" i="1"/>
  <c r="J23" i="1"/>
  <c r="T23" i="1"/>
  <c r="U23" i="1" s="1"/>
  <c r="W23" i="1"/>
  <c r="X23" i="1"/>
  <c r="Y23" i="1"/>
  <c r="Z23" i="1"/>
  <c r="J24" i="1"/>
  <c r="T24" i="1"/>
  <c r="U24" i="1" s="1"/>
  <c r="W24" i="1"/>
  <c r="X24" i="1"/>
  <c r="Y24" i="1"/>
  <c r="Z24" i="1"/>
  <c r="J25" i="1"/>
  <c r="T25" i="1"/>
  <c r="U25" i="1" s="1"/>
  <c r="W25" i="1"/>
  <c r="X25" i="1"/>
  <c r="Y25" i="1"/>
  <c r="Z25" i="1"/>
  <c r="J26" i="1"/>
  <c r="T26" i="1"/>
  <c r="U26" i="1"/>
  <c r="W26" i="1"/>
  <c r="X26" i="1"/>
  <c r="Y26" i="1"/>
  <c r="Z26" i="1"/>
  <c r="J27" i="1"/>
  <c r="T27" i="1"/>
  <c r="U27" i="1"/>
  <c r="W27" i="1"/>
  <c r="X27" i="1"/>
  <c r="Y27" i="1"/>
  <c r="Z27" i="1"/>
  <c r="J28" i="1"/>
  <c r="T28" i="1"/>
  <c r="U28" i="1" s="1"/>
  <c r="W28" i="1"/>
  <c r="X28" i="1"/>
  <c r="Y28" i="1"/>
  <c r="Z28" i="1"/>
  <c r="J29" i="1"/>
  <c r="T29" i="1"/>
  <c r="U29" i="1" s="1"/>
  <c r="W29" i="1"/>
  <c r="X29" i="1"/>
  <c r="Y29" i="1"/>
  <c r="Z29" i="1"/>
  <c r="J30" i="1"/>
  <c r="T30" i="1"/>
  <c r="U30" i="1" s="1"/>
  <c r="W30" i="1"/>
  <c r="X30" i="1"/>
  <c r="Y30" i="1"/>
  <c r="Z30" i="1"/>
  <c r="J31" i="1"/>
  <c r="T31" i="1"/>
  <c r="U31" i="1" s="1"/>
  <c r="W31" i="1"/>
  <c r="X31" i="1"/>
  <c r="Y31" i="1"/>
  <c r="Z31" i="1"/>
  <c r="J32" i="1"/>
  <c r="T32" i="1"/>
  <c r="U32" i="1" s="1"/>
  <c r="W32" i="1"/>
  <c r="X32" i="1"/>
  <c r="Y32" i="1"/>
  <c r="Z32" i="1"/>
  <c r="J33" i="1"/>
  <c r="T33" i="1"/>
  <c r="U33" i="1" s="1"/>
  <c r="W33" i="1"/>
  <c r="X33" i="1"/>
  <c r="Y33" i="1"/>
  <c r="Z33" i="1"/>
  <c r="J34" i="1"/>
  <c r="T34" i="1"/>
  <c r="U34" i="1" s="1"/>
  <c r="W34" i="1"/>
  <c r="X34" i="1"/>
  <c r="Y34" i="1"/>
  <c r="Z34" i="1"/>
  <c r="J35" i="1"/>
  <c r="T35" i="1"/>
  <c r="U35" i="1" s="1"/>
  <c r="W35" i="1"/>
  <c r="X35" i="1"/>
  <c r="Y35" i="1"/>
  <c r="Z35" i="1"/>
  <c r="J36" i="1"/>
  <c r="T36" i="1"/>
  <c r="U36" i="1" s="1"/>
  <c r="W36" i="1"/>
  <c r="X36" i="1"/>
  <c r="Y36" i="1"/>
  <c r="Z36" i="1"/>
  <c r="J37" i="1"/>
  <c r="T37" i="1"/>
  <c r="U37" i="1" s="1"/>
  <c r="W37" i="1"/>
  <c r="X37" i="1"/>
  <c r="Y37" i="1"/>
  <c r="AA37" i="1" s="1"/>
  <c r="Z37" i="1"/>
  <c r="J38" i="1"/>
  <c r="T38" i="1"/>
  <c r="U38" i="1" s="1"/>
  <c r="W38" i="1"/>
  <c r="X38" i="1"/>
  <c r="Y38" i="1"/>
  <c r="Z38" i="1"/>
  <c r="J39" i="1"/>
  <c r="T39" i="1"/>
  <c r="U39" i="1" s="1"/>
  <c r="W39" i="1"/>
  <c r="X39" i="1"/>
  <c r="Y39" i="1"/>
  <c r="Z39" i="1"/>
  <c r="J40" i="1"/>
  <c r="T40" i="1"/>
  <c r="U40" i="1" s="1"/>
  <c r="W40" i="1"/>
  <c r="X40" i="1"/>
  <c r="Y40" i="1"/>
  <c r="Z40" i="1"/>
  <c r="J41" i="1"/>
  <c r="T41" i="1"/>
  <c r="U41" i="1" s="1"/>
  <c r="W41" i="1"/>
  <c r="X41" i="1"/>
  <c r="Y41" i="1"/>
  <c r="AA41" i="1" s="1"/>
  <c r="Z41" i="1"/>
  <c r="J42" i="1"/>
  <c r="T42" i="1"/>
  <c r="U42" i="1" s="1"/>
  <c r="W42" i="1"/>
  <c r="X42" i="1"/>
  <c r="Y42" i="1"/>
  <c r="Z42" i="1"/>
  <c r="J43" i="1"/>
  <c r="T43" i="1"/>
  <c r="U43" i="1" s="1"/>
  <c r="W43" i="1"/>
  <c r="X43" i="1"/>
  <c r="Y43" i="1"/>
  <c r="Z43" i="1"/>
  <c r="J44" i="1"/>
  <c r="T44" i="1"/>
  <c r="U44" i="1" s="1"/>
  <c r="W44" i="1"/>
  <c r="X44" i="1"/>
  <c r="Y44" i="1"/>
  <c r="Z44" i="1"/>
  <c r="J45" i="1"/>
  <c r="T45" i="1"/>
  <c r="U45" i="1" s="1"/>
  <c r="W45" i="1"/>
  <c r="X45" i="1"/>
  <c r="Y45" i="1"/>
  <c r="AA45" i="1" s="1"/>
  <c r="Z45" i="1"/>
  <c r="J46" i="1"/>
  <c r="T46" i="1"/>
  <c r="U46" i="1" s="1"/>
  <c r="W46" i="1"/>
  <c r="X46" i="1"/>
  <c r="Y46" i="1"/>
  <c r="Z46" i="1"/>
  <c r="J47" i="1"/>
  <c r="T47" i="1"/>
  <c r="U47" i="1" s="1"/>
  <c r="W47" i="1"/>
  <c r="X47" i="1"/>
  <c r="Y47" i="1"/>
  <c r="Z47" i="1"/>
  <c r="J48" i="1"/>
  <c r="T48" i="1"/>
  <c r="U48" i="1" s="1"/>
  <c r="W48" i="1"/>
  <c r="X48" i="1"/>
  <c r="Y48" i="1"/>
  <c r="Z48" i="1"/>
  <c r="J49" i="1"/>
  <c r="T49" i="1"/>
  <c r="U49" i="1" s="1"/>
  <c r="W49" i="1"/>
  <c r="X49" i="1"/>
  <c r="Y49" i="1"/>
  <c r="AA49" i="1" s="1"/>
  <c r="Z49" i="1"/>
  <c r="J50" i="1"/>
  <c r="T50" i="1"/>
  <c r="U50" i="1" s="1"/>
  <c r="W50" i="1"/>
  <c r="X50" i="1"/>
  <c r="Y50" i="1"/>
  <c r="Z50" i="1"/>
  <c r="J51" i="1"/>
  <c r="T51" i="1"/>
  <c r="U51" i="1"/>
  <c r="W51" i="1"/>
  <c r="X51" i="1"/>
  <c r="Y51" i="1"/>
  <c r="Z51" i="1"/>
  <c r="J52" i="1"/>
  <c r="T52" i="1"/>
  <c r="U52" i="1" s="1"/>
  <c r="W52" i="1"/>
  <c r="X52" i="1"/>
  <c r="Y52" i="1"/>
  <c r="Z52" i="1"/>
  <c r="J53" i="1"/>
  <c r="T53" i="1"/>
  <c r="U53" i="1" s="1"/>
  <c r="W53" i="1"/>
  <c r="X53" i="1"/>
  <c r="Y53" i="1"/>
  <c r="Z53" i="1"/>
  <c r="J54" i="1"/>
  <c r="T54" i="1"/>
  <c r="U54" i="1" s="1"/>
  <c r="W54" i="1"/>
  <c r="X54" i="1"/>
  <c r="Y54" i="1"/>
  <c r="AA54" i="1" s="1"/>
  <c r="Z54" i="1"/>
  <c r="J55" i="1"/>
  <c r="T55" i="1"/>
  <c r="U55" i="1" s="1"/>
  <c r="W55" i="1"/>
  <c r="X55" i="1"/>
  <c r="Y55" i="1"/>
  <c r="Z55" i="1"/>
  <c r="J56" i="1"/>
  <c r="T56" i="1"/>
  <c r="U56" i="1"/>
  <c r="W56" i="1"/>
  <c r="X56" i="1"/>
  <c r="Y56" i="1"/>
  <c r="Z56" i="1"/>
  <c r="J57" i="1"/>
  <c r="T57" i="1"/>
  <c r="U57" i="1" s="1"/>
  <c r="W57" i="1"/>
  <c r="X57" i="1"/>
  <c r="Y57" i="1"/>
  <c r="Z57" i="1"/>
  <c r="J58" i="1"/>
  <c r="T58" i="1"/>
  <c r="U58" i="1" s="1"/>
  <c r="W58" i="1"/>
  <c r="X58" i="1"/>
  <c r="Y58" i="1"/>
  <c r="Z58" i="1"/>
  <c r="J59" i="1"/>
  <c r="T59" i="1"/>
  <c r="U59" i="1" s="1"/>
  <c r="W59" i="1"/>
  <c r="X59" i="1"/>
  <c r="Y59" i="1"/>
  <c r="Z59" i="1"/>
  <c r="J60" i="1"/>
  <c r="T60" i="1"/>
  <c r="U60" i="1" s="1"/>
  <c r="W60" i="1"/>
  <c r="X60" i="1"/>
  <c r="Y60" i="1"/>
  <c r="Z60" i="1"/>
  <c r="J61" i="1"/>
  <c r="T61" i="1"/>
  <c r="U61" i="1" s="1"/>
  <c r="W61" i="1"/>
  <c r="X61" i="1"/>
  <c r="Y61" i="1"/>
  <c r="Z61" i="1"/>
  <c r="J62" i="1"/>
  <c r="T62" i="1"/>
  <c r="U62" i="1" s="1"/>
  <c r="W62" i="1"/>
  <c r="X62" i="1"/>
  <c r="Y62" i="1"/>
  <c r="Z62" i="1"/>
  <c r="J63" i="1"/>
  <c r="L63" i="1" s="1"/>
  <c r="T63" i="1"/>
  <c r="U63" i="1" s="1"/>
  <c r="W63" i="1"/>
  <c r="X63" i="1"/>
  <c r="Y63" i="1"/>
  <c r="Z63" i="1"/>
  <c r="J64" i="1"/>
  <c r="T64" i="1"/>
  <c r="U64" i="1" s="1"/>
  <c r="W64" i="1"/>
  <c r="X64" i="1"/>
  <c r="Y64" i="1"/>
  <c r="Z64" i="1"/>
  <c r="J65" i="1"/>
  <c r="T65" i="1"/>
  <c r="U65" i="1" s="1"/>
  <c r="W65" i="1"/>
  <c r="X65" i="1"/>
  <c r="Y65" i="1"/>
  <c r="Z65" i="1"/>
  <c r="J66" i="1"/>
  <c r="T66" i="1"/>
  <c r="U66" i="1" s="1"/>
  <c r="W66" i="1"/>
  <c r="X66" i="1"/>
  <c r="Y66" i="1"/>
  <c r="AA66" i="1" s="1"/>
  <c r="Z66" i="1"/>
  <c r="J67" i="1"/>
  <c r="T67" i="1"/>
  <c r="U67" i="1" s="1"/>
  <c r="W67" i="1"/>
  <c r="X67" i="1"/>
  <c r="Y67" i="1"/>
  <c r="Z67" i="1"/>
  <c r="J68" i="1"/>
  <c r="T68" i="1"/>
  <c r="U68" i="1" s="1"/>
  <c r="W68" i="1"/>
  <c r="X68" i="1"/>
  <c r="Y68" i="1"/>
  <c r="Z68" i="1"/>
  <c r="J69" i="1"/>
  <c r="T69" i="1"/>
  <c r="U69" i="1" s="1"/>
  <c r="W69" i="1"/>
  <c r="X69" i="1"/>
  <c r="Y69" i="1"/>
  <c r="Z69" i="1"/>
  <c r="J70" i="1"/>
  <c r="T70" i="1"/>
  <c r="U70" i="1"/>
  <c r="W70" i="1"/>
  <c r="X70" i="1"/>
  <c r="Y70" i="1"/>
  <c r="Z70" i="1"/>
  <c r="J71" i="1"/>
  <c r="T71" i="1"/>
  <c r="U71" i="1" s="1"/>
  <c r="W71" i="1"/>
  <c r="X71" i="1"/>
  <c r="Y71" i="1"/>
  <c r="Z71" i="1"/>
  <c r="J72" i="1"/>
  <c r="T72" i="1"/>
  <c r="U72" i="1" s="1"/>
  <c r="W72" i="1"/>
  <c r="X72" i="1"/>
  <c r="Y72" i="1"/>
  <c r="AA72" i="1" s="1"/>
  <c r="Z72" i="1"/>
  <c r="J73" i="1"/>
  <c r="T73" i="1"/>
  <c r="U73" i="1" s="1"/>
  <c r="W73" i="1"/>
  <c r="X73" i="1"/>
  <c r="Y73" i="1"/>
  <c r="Z73" i="1"/>
  <c r="J74" i="1"/>
  <c r="T74" i="1"/>
  <c r="U74" i="1"/>
  <c r="W74" i="1"/>
  <c r="X74" i="1"/>
  <c r="Y74" i="1"/>
  <c r="Z74" i="1"/>
  <c r="J75" i="1"/>
  <c r="T75" i="1"/>
  <c r="U75" i="1" s="1"/>
  <c r="W75" i="1"/>
  <c r="X75" i="1"/>
  <c r="Y75" i="1"/>
  <c r="Z75" i="1"/>
  <c r="J76" i="1"/>
  <c r="T76" i="1"/>
  <c r="U76" i="1" s="1"/>
  <c r="W76" i="1"/>
  <c r="X76" i="1"/>
  <c r="Y76" i="1"/>
  <c r="Z76" i="1"/>
  <c r="J77" i="1"/>
  <c r="T77" i="1"/>
  <c r="U77" i="1" s="1"/>
  <c r="W77" i="1"/>
  <c r="X77" i="1"/>
  <c r="Y77" i="1"/>
  <c r="Z77" i="1"/>
  <c r="J78" i="1"/>
  <c r="T78" i="1"/>
  <c r="U78" i="1" s="1"/>
  <c r="W78" i="1"/>
  <c r="X78" i="1"/>
  <c r="Y78" i="1"/>
  <c r="Z78" i="1"/>
  <c r="J79" i="1"/>
  <c r="T79" i="1"/>
  <c r="U79" i="1" s="1"/>
  <c r="W79" i="1"/>
  <c r="X79" i="1"/>
  <c r="Y79" i="1"/>
  <c r="Z79" i="1"/>
  <c r="J80" i="1"/>
  <c r="T80" i="1"/>
  <c r="U80" i="1" s="1"/>
  <c r="W80" i="1"/>
  <c r="X80" i="1"/>
  <c r="Y80" i="1"/>
  <c r="Z80" i="1"/>
  <c r="J81" i="1"/>
  <c r="T81" i="1"/>
  <c r="U81" i="1" s="1"/>
  <c r="W81" i="1"/>
  <c r="X81" i="1"/>
  <c r="Y81" i="1"/>
  <c r="AA81" i="1" s="1"/>
  <c r="Z81" i="1"/>
  <c r="J82" i="1"/>
  <c r="T82" i="1"/>
  <c r="U82" i="1" s="1"/>
  <c r="W82" i="1"/>
  <c r="X82" i="1"/>
  <c r="Y82" i="1"/>
  <c r="Z82" i="1"/>
  <c r="J83" i="1"/>
  <c r="T83" i="1"/>
  <c r="U83" i="1" s="1"/>
  <c r="W83" i="1"/>
  <c r="X83" i="1"/>
  <c r="Y83" i="1"/>
  <c r="Z83" i="1"/>
  <c r="J84" i="1"/>
  <c r="T84" i="1"/>
  <c r="U84" i="1" s="1"/>
  <c r="W84" i="1"/>
  <c r="X84" i="1"/>
  <c r="Y84" i="1"/>
  <c r="AA84" i="1" s="1"/>
  <c r="Z84" i="1"/>
  <c r="J85" i="1"/>
  <c r="T85" i="1"/>
  <c r="U85" i="1" s="1"/>
  <c r="W85" i="1"/>
  <c r="X85" i="1"/>
  <c r="Y85" i="1"/>
  <c r="Z85" i="1"/>
  <c r="J86" i="1"/>
  <c r="T86" i="1"/>
  <c r="U86" i="1"/>
  <c r="W86" i="1"/>
  <c r="X86" i="1"/>
  <c r="Y86" i="1"/>
  <c r="Z86" i="1"/>
  <c r="J87" i="1"/>
  <c r="T87" i="1"/>
  <c r="U87" i="1" s="1"/>
  <c r="W87" i="1"/>
  <c r="X87" i="1"/>
  <c r="Y87" i="1"/>
  <c r="Z87" i="1"/>
  <c r="J88" i="1"/>
  <c r="T88" i="1"/>
  <c r="U88" i="1" s="1"/>
  <c r="W88" i="1"/>
  <c r="X88" i="1"/>
  <c r="Y88" i="1"/>
  <c r="Z88" i="1"/>
  <c r="J89" i="1"/>
  <c r="T89" i="1"/>
  <c r="U89" i="1" s="1"/>
  <c r="W89" i="1"/>
  <c r="X89" i="1"/>
  <c r="Y89" i="1"/>
  <c r="Z89" i="1"/>
  <c r="J90" i="1"/>
  <c r="T90" i="1"/>
  <c r="U90" i="1" s="1"/>
  <c r="W90" i="1"/>
  <c r="X90" i="1"/>
  <c r="Y90" i="1"/>
  <c r="Z90" i="1"/>
  <c r="J91" i="1"/>
  <c r="L91" i="1" s="1"/>
  <c r="T91" i="1"/>
  <c r="U91" i="1" s="1"/>
  <c r="W91" i="1"/>
  <c r="X91" i="1"/>
  <c r="Y91" i="1"/>
  <c r="Z91" i="1"/>
  <c r="J92" i="1"/>
  <c r="T92" i="1"/>
  <c r="U92" i="1" s="1"/>
  <c r="W92" i="1"/>
  <c r="X92" i="1"/>
  <c r="Y92" i="1"/>
  <c r="Z92" i="1"/>
  <c r="J93" i="1"/>
  <c r="T93" i="1"/>
  <c r="U93" i="1" s="1"/>
  <c r="W93" i="1"/>
  <c r="X93" i="1"/>
  <c r="Y93" i="1"/>
  <c r="AA93" i="1" s="1"/>
  <c r="Z93" i="1"/>
  <c r="J94" i="1"/>
  <c r="T94" i="1"/>
  <c r="U94" i="1" s="1"/>
  <c r="W94" i="1"/>
  <c r="X94" i="1"/>
  <c r="Y94" i="1"/>
  <c r="Z94" i="1"/>
  <c r="J95" i="1"/>
  <c r="T95" i="1"/>
  <c r="U95" i="1"/>
  <c r="W95" i="1"/>
  <c r="X95" i="1"/>
  <c r="Y95" i="1"/>
  <c r="Z95" i="1"/>
  <c r="J96" i="1"/>
  <c r="T96" i="1"/>
  <c r="U96" i="1" s="1"/>
  <c r="W96" i="1"/>
  <c r="X96" i="1"/>
  <c r="Y96" i="1"/>
  <c r="Z96" i="1"/>
  <c r="J97" i="1"/>
  <c r="T97" i="1"/>
  <c r="U97" i="1" s="1"/>
  <c r="W97" i="1"/>
  <c r="X97" i="1"/>
  <c r="Y97" i="1"/>
  <c r="Z97" i="1"/>
  <c r="J98" i="1"/>
  <c r="T98" i="1"/>
  <c r="U98" i="1" s="1"/>
  <c r="W98" i="1"/>
  <c r="X98" i="1"/>
  <c r="Y98" i="1"/>
  <c r="Z98" i="1"/>
  <c r="J99" i="1"/>
  <c r="T99" i="1"/>
  <c r="U99" i="1"/>
  <c r="W99" i="1"/>
  <c r="X99" i="1"/>
  <c r="Y99" i="1"/>
  <c r="AA99" i="1" s="1"/>
  <c r="Z99" i="1"/>
  <c r="J100" i="1"/>
  <c r="T100" i="1"/>
  <c r="U100" i="1" s="1"/>
  <c r="W100" i="1"/>
  <c r="X100" i="1"/>
  <c r="Y100" i="1"/>
  <c r="Z100" i="1"/>
  <c r="J101" i="1"/>
  <c r="T101" i="1"/>
  <c r="U101" i="1" s="1"/>
  <c r="W101" i="1"/>
  <c r="X101" i="1"/>
  <c r="Y101" i="1"/>
  <c r="Z101" i="1"/>
  <c r="J102" i="1"/>
  <c r="T102" i="1"/>
  <c r="U102" i="1" s="1"/>
  <c r="W102" i="1"/>
  <c r="X102" i="1"/>
  <c r="Y102" i="1"/>
  <c r="Z102" i="1"/>
  <c r="J103" i="1"/>
  <c r="T103" i="1"/>
  <c r="U103" i="1" s="1"/>
  <c r="W103" i="1"/>
  <c r="X103" i="1"/>
  <c r="Y103" i="1"/>
  <c r="Z103" i="1"/>
  <c r="J104" i="1"/>
  <c r="T104" i="1"/>
  <c r="U104" i="1" s="1"/>
  <c r="W104" i="1"/>
  <c r="X104" i="1"/>
  <c r="Y104" i="1"/>
  <c r="Z104" i="1"/>
  <c r="J105" i="1"/>
  <c r="T105" i="1"/>
  <c r="U105" i="1"/>
  <c r="W105" i="1"/>
  <c r="X105" i="1"/>
  <c r="Y105" i="1"/>
  <c r="Z105" i="1"/>
  <c r="J106" i="1"/>
  <c r="T106" i="1"/>
  <c r="U106" i="1" s="1"/>
  <c r="W106" i="1"/>
  <c r="X106" i="1"/>
  <c r="Y106" i="1"/>
  <c r="Z106" i="1"/>
  <c r="J107" i="1"/>
  <c r="T107" i="1"/>
  <c r="U107" i="1"/>
  <c r="W107" i="1"/>
  <c r="X107" i="1"/>
  <c r="Y107" i="1"/>
  <c r="Z107" i="1"/>
  <c r="J108" i="1"/>
  <c r="T108" i="1"/>
  <c r="U108" i="1" s="1"/>
  <c r="W108" i="1"/>
  <c r="X108" i="1"/>
  <c r="Y108" i="1"/>
  <c r="Z108" i="1"/>
  <c r="J109" i="1"/>
  <c r="T109" i="1"/>
  <c r="U109" i="1" s="1"/>
  <c r="W109" i="1"/>
  <c r="X109" i="1"/>
  <c r="Y109" i="1"/>
  <c r="Z109" i="1"/>
  <c r="J110" i="1"/>
  <c r="T110" i="1"/>
  <c r="U110" i="1" s="1"/>
  <c r="W110" i="1"/>
  <c r="X110" i="1"/>
  <c r="Y110" i="1"/>
  <c r="Z110" i="1"/>
  <c r="J111" i="1"/>
  <c r="T111" i="1"/>
  <c r="U111" i="1" s="1"/>
  <c r="W111" i="1"/>
  <c r="X111" i="1"/>
  <c r="Y111" i="1"/>
  <c r="Z111" i="1"/>
  <c r="J112" i="1"/>
  <c r="T112" i="1"/>
  <c r="U112" i="1" s="1"/>
  <c r="W112" i="1"/>
  <c r="X112" i="1"/>
  <c r="Y112" i="1"/>
  <c r="Z112" i="1"/>
  <c r="J113" i="1"/>
  <c r="T113" i="1"/>
  <c r="U113" i="1" s="1"/>
  <c r="W113" i="1"/>
  <c r="X113" i="1"/>
  <c r="Y113" i="1"/>
  <c r="Z113" i="1"/>
  <c r="J114" i="1"/>
  <c r="T114" i="1"/>
  <c r="U114" i="1"/>
  <c r="W114" i="1"/>
  <c r="X114" i="1"/>
  <c r="Y114" i="1"/>
  <c r="Z114" i="1"/>
  <c r="J115" i="1"/>
  <c r="T115" i="1"/>
  <c r="U115" i="1" s="1"/>
  <c r="W115" i="1"/>
  <c r="X115" i="1"/>
  <c r="Y115" i="1"/>
  <c r="Z115" i="1"/>
  <c r="J116" i="1"/>
  <c r="T116" i="1"/>
  <c r="U116" i="1" s="1"/>
  <c r="W116" i="1"/>
  <c r="X116" i="1"/>
  <c r="Y116" i="1"/>
  <c r="Z116" i="1"/>
  <c r="J117" i="1"/>
  <c r="T117" i="1"/>
  <c r="U117" i="1" s="1"/>
  <c r="W117" i="1"/>
  <c r="X117" i="1"/>
  <c r="Y117" i="1"/>
  <c r="Z117" i="1"/>
  <c r="J118" i="1"/>
  <c r="T118" i="1"/>
  <c r="U118" i="1" s="1"/>
  <c r="W118" i="1"/>
  <c r="X118" i="1"/>
  <c r="Y118" i="1"/>
  <c r="Z118" i="1"/>
  <c r="J119" i="1"/>
  <c r="T119" i="1"/>
  <c r="U119" i="1" s="1"/>
  <c r="W119" i="1"/>
  <c r="X119" i="1"/>
  <c r="Y119" i="1"/>
  <c r="Z119" i="1"/>
  <c r="J120" i="1"/>
  <c r="T120" i="1"/>
  <c r="U120" i="1" s="1"/>
  <c r="W120" i="1"/>
  <c r="X120" i="1"/>
  <c r="Y120" i="1"/>
  <c r="Z120" i="1"/>
  <c r="J121" i="1"/>
  <c r="T121" i="1"/>
  <c r="U121" i="1" s="1"/>
  <c r="W121" i="1"/>
  <c r="X121" i="1"/>
  <c r="Y121" i="1"/>
  <c r="Z121" i="1"/>
  <c r="J122" i="1"/>
  <c r="T122" i="1"/>
  <c r="U122" i="1" s="1"/>
  <c r="W122" i="1"/>
  <c r="X122" i="1"/>
  <c r="Y122" i="1"/>
  <c r="Z122" i="1"/>
  <c r="J123" i="1"/>
  <c r="T123" i="1"/>
  <c r="U123" i="1"/>
  <c r="W123" i="1"/>
  <c r="X123" i="1"/>
  <c r="Y123" i="1"/>
  <c r="Z123" i="1"/>
  <c r="J124" i="1"/>
  <c r="T124" i="1"/>
  <c r="U124" i="1" s="1"/>
  <c r="W124" i="1"/>
  <c r="X124" i="1"/>
  <c r="Y124" i="1"/>
  <c r="AA124" i="1" s="1"/>
  <c r="Z124" i="1"/>
  <c r="J125" i="1"/>
  <c r="T125" i="1"/>
  <c r="U125" i="1" s="1"/>
  <c r="W125" i="1"/>
  <c r="X125" i="1"/>
  <c r="Y125" i="1"/>
  <c r="Z125" i="1"/>
  <c r="J126" i="1"/>
  <c r="T126" i="1"/>
  <c r="U126" i="1" s="1"/>
  <c r="W126" i="1"/>
  <c r="X126" i="1"/>
  <c r="Y126" i="1"/>
  <c r="Z126" i="1"/>
  <c r="J127" i="1"/>
  <c r="T127" i="1"/>
  <c r="U127" i="1" s="1"/>
  <c r="W127" i="1"/>
  <c r="X127" i="1"/>
  <c r="Y127" i="1"/>
  <c r="Z127" i="1"/>
  <c r="J128" i="1"/>
  <c r="T128" i="1"/>
  <c r="U128" i="1" s="1"/>
  <c r="W128" i="1"/>
  <c r="X128" i="1"/>
  <c r="Y128" i="1"/>
  <c r="Z128" i="1"/>
  <c r="J129" i="1"/>
  <c r="T129" i="1"/>
  <c r="U129" i="1" s="1"/>
  <c r="W129" i="1"/>
  <c r="X129" i="1"/>
  <c r="Y129" i="1"/>
  <c r="Z129" i="1"/>
  <c r="J130" i="1"/>
  <c r="T130" i="1"/>
  <c r="U130" i="1" s="1"/>
  <c r="W130" i="1"/>
  <c r="X130" i="1"/>
  <c r="Y130" i="1"/>
  <c r="Z130" i="1"/>
  <c r="J131" i="1"/>
  <c r="T131" i="1"/>
  <c r="U131" i="1" s="1"/>
  <c r="W131" i="1"/>
  <c r="X131" i="1"/>
  <c r="Y131" i="1"/>
  <c r="Z131" i="1"/>
  <c r="J132" i="1"/>
  <c r="T132" i="1"/>
  <c r="U132" i="1" s="1"/>
  <c r="W132" i="1"/>
  <c r="X132" i="1"/>
  <c r="Y132" i="1"/>
  <c r="Z132" i="1"/>
  <c r="J133" i="1"/>
  <c r="T133" i="1"/>
  <c r="U133" i="1" s="1"/>
  <c r="W133" i="1"/>
  <c r="X133" i="1"/>
  <c r="Y133" i="1"/>
  <c r="Z133" i="1"/>
  <c r="J134" i="1"/>
  <c r="T134" i="1"/>
  <c r="U134" i="1" s="1"/>
  <c r="W134" i="1"/>
  <c r="X134" i="1"/>
  <c r="Y134" i="1"/>
  <c r="Z134" i="1"/>
  <c r="J135" i="1"/>
  <c r="T135" i="1"/>
  <c r="U135" i="1" s="1"/>
  <c r="W135" i="1"/>
  <c r="X135" i="1"/>
  <c r="Y135" i="1"/>
  <c r="Z135" i="1"/>
  <c r="J136" i="1"/>
  <c r="T136" i="1"/>
  <c r="U136" i="1" s="1"/>
  <c r="W136" i="1"/>
  <c r="X136" i="1"/>
  <c r="Y136" i="1"/>
  <c r="Z136" i="1"/>
  <c r="J137" i="1"/>
  <c r="T137" i="1"/>
  <c r="U137" i="1" s="1"/>
  <c r="W137" i="1"/>
  <c r="X137" i="1"/>
  <c r="Y137" i="1"/>
  <c r="Z137" i="1"/>
  <c r="J138" i="1"/>
  <c r="T138" i="1"/>
  <c r="U138" i="1" s="1"/>
  <c r="W138" i="1"/>
  <c r="X138" i="1"/>
  <c r="Y138" i="1"/>
  <c r="Z138" i="1"/>
  <c r="J139" i="1"/>
  <c r="T139" i="1"/>
  <c r="U139" i="1" s="1"/>
  <c r="W139" i="1"/>
  <c r="X139" i="1"/>
  <c r="Y139" i="1"/>
  <c r="Z139" i="1"/>
  <c r="J140" i="1"/>
  <c r="T140" i="1"/>
  <c r="U140" i="1" s="1"/>
  <c r="W140" i="1"/>
  <c r="X140" i="1"/>
  <c r="Y140" i="1"/>
  <c r="Z140" i="1"/>
  <c r="J141" i="1"/>
  <c r="T141" i="1"/>
  <c r="U141" i="1" s="1"/>
  <c r="W141" i="1"/>
  <c r="X141" i="1"/>
  <c r="Y141" i="1"/>
  <c r="Z141" i="1"/>
  <c r="J142" i="1"/>
  <c r="T142" i="1"/>
  <c r="U142" i="1" s="1"/>
  <c r="W142" i="1"/>
  <c r="X142" i="1"/>
  <c r="Y142" i="1"/>
  <c r="Z142" i="1"/>
  <c r="J143" i="1"/>
  <c r="T143" i="1"/>
  <c r="U143" i="1" s="1"/>
  <c r="W143" i="1"/>
  <c r="X143" i="1"/>
  <c r="Y143" i="1"/>
  <c r="Z143" i="1"/>
  <c r="J144" i="1"/>
  <c r="T144" i="1"/>
  <c r="U144" i="1" s="1"/>
  <c r="Y144" i="1"/>
  <c r="Z144" i="1"/>
  <c r="J145" i="1"/>
  <c r="T145" i="1"/>
  <c r="U145" i="1" s="1"/>
  <c r="W145" i="1"/>
  <c r="X145" i="1"/>
  <c r="Y145" i="1"/>
  <c r="Z145" i="1"/>
  <c r="J146" i="1"/>
  <c r="T146" i="1"/>
  <c r="U146" i="1"/>
  <c r="W146" i="1"/>
  <c r="X146" i="1"/>
  <c r="Y146" i="1"/>
  <c r="Z146" i="1"/>
  <c r="J147" i="1"/>
  <c r="T147" i="1"/>
  <c r="U147" i="1" s="1"/>
  <c r="W147" i="1"/>
  <c r="X147" i="1"/>
  <c r="Y147" i="1"/>
  <c r="Z147" i="1"/>
  <c r="J148" i="1"/>
  <c r="T148" i="1"/>
  <c r="U148" i="1"/>
  <c r="W148" i="1"/>
  <c r="X148" i="1"/>
  <c r="Y148" i="1"/>
  <c r="Z148" i="1"/>
  <c r="J149" i="1"/>
  <c r="T149" i="1"/>
  <c r="U149" i="1" s="1"/>
  <c r="W149" i="1"/>
  <c r="X149" i="1"/>
  <c r="Y149" i="1"/>
  <c r="Z149" i="1"/>
  <c r="K8" i="2" l="1"/>
  <c r="AB8" i="2"/>
  <c r="Z8" i="10"/>
  <c r="W7" i="8"/>
  <c r="Y7" i="8" s="1"/>
  <c r="AB7" i="10"/>
  <c r="AC7" i="10" s="1"/>
  <c r="Y7" i="10"/>
  <c r="Z7" i="10" s="1"/>
  <c r="Y6" i="10"/>
  <c r="Z6" i="10" s="1"/>
  <c r="Y7" i="2"/>
  <c r="Z7" i="2" s="1"/>
  <c r="W7" i="2"/>
  <c r="X7" i="2" s="1"/>
  <c r="Y8" i="1"/>
  <c r="Z8" i="1" s="1"/>
  <c r="U6" i="10"/>
  <c r="K9" i="1"/>
  <c r="AB9" i="1"/>
  <c r="K8" i="1"/>
  <c r="Y130" i="8"/>
  <c r="Y47" i="8"/>
  <c r="Y149" i="8"/>
  <c r="Y43" i="8"/>
  <c r="Y147" i="8"/>
  <c r="R131" i="8"/>
  <c r="Y83" i="8"/>
  <c r="Z142" i="8"/>
  <c r="Z134" i="8"/>
  <c r="Z122" i="8"/>
  <c r="Z114" i="8"/>
  <c r="Z106" i="8"/>
  <c r="Z98" i="8"/>
  <c r="Z90" i="8"/>
  <c r="Z82" i="8"/>
  <c r="Z78" i="8"/>
  <c r="Z70" i="8"/>
  <c r="Z62" i="8"/>
  <c r="Z50" i="8"/>
  <c r="Z42" i="8"/>
  <c r="Z14" i="8"/>
  <c r="Z149" i="8"/>
  <c r="Z141" i="8"/>
  <c r="Z133" i="8"/>
  <c r="Z125" i="8"/>
  <c r="Z117" i="8"/>
  <c r="Z109" i="8"/>
  <c r="Z101" i="8"/>
  <c r="Z93" i="8"/>
  <c r="Z85" i="8"/>
  <c r="Z73" i="8"/>
  <c r="Z9" i="8"/>
  <c r="Y139" i="8"/>
  <c r="Y108" i="8"/>
  <c r="Y99" i="8"/>
  <c r="Y87" i="8"/>
  <c r="Y64" i="8"/>
  <c r="Y54" i="8"/>
  <c r="Y31" i="8"/>
  <c r="Z148" i="8"/>
  <c r="Z144" i="8"/>
  <c r="Z140" i="8"/>
  <c r="Z136" i="8"/>
  <c r="Z132" i="8"/>
  <c r="Z128" i="8"/>
  <c r="Z124" i="8"/>
  <c r="Z120" i="8"/>
  <c r="Z116" i="8"/>
  <c r="Z112" i="8"/>
  <c r="Z108" i="8"/>
  <c r="Z104" i="8"/>
  <c r="Z100" i="8"/>
  <c r="Z96" i="8"/>
  <c r="Z92" i="8"/>
  <c r="Z88" i="8"/>
  <c r="Z84" i="8"/>
  <c r="Z80" i="8"/>
  <c r="Z76" i="8"/>
  <c r="Z72" i="8"/>
  <c r="Z68" i="8"/>
  <c r="Z64" i="8"/>
  <c r="Z60" i="8"/>
  <c r="Z56" i="8"/>
  <c r="Z52" i="8"/>
  <c r="Z48" i="8"/>
  <c r="Z44" i="8"/>
  <c r="Z40" i="8"/>
  <c r="Z36" i="8"/>
  <c r="Z32" i="8"/>
  <c r="Z28" i="8"/>
  <c r="Z24" i="8"/>
  <c r="Z20" i="8"/>
  <c r="Z16" i="8"/>
  <c r="Z12" i="8"/>
  <c r="Z8" i="8"/>
  <c r="Z146" i="8"/>
  <c r="Z138" i="8"/>
  <c r="Z130" i="8"/>
  <c r="Z126" i="8"/>
  <c r="Z118" i="8"/>
  <c r="Z110" i="8"/>
  <c r="Z102" i="8"/>
  <c r="Z94" i="8"/>
  <c r="Z86" i="8"/>
  <c r="Z74" i="8"/>
  <c r="Z66" i="8"/>
  <c r="Z58" i="8"/>
  <c r="Z54" i="8"/>
  <c r="Z46" i="8"/>
  <c r="Z38" i="8"/>
  <c r="Z34" i="8"/>
  <c r="Z30" i="8"/>
  <c r="Z26" i="8"/>
  <c r="Z22" i="8"/>
  <c r="Z18" i="8"/>
  <c r="Z10" i="8"/>
  <c r="R137" i="8"/>
  <c r="Z145" i="8"/>
  <c r="Z137" i="8"/>
  <c r="Z129" i="8"/>
  <c r="Z121" i="8"/>
  <c r="Z113" i="8"/>
  <c r="Z105" i="8"/>
  <c r="Z97" i="8"/>
  <c r="Z89" i="8"/>
  <c r="Z81" i="8"/>
  <c r="Z77" i="8"/>
  <c r="Z69" i="8"/>
  <c r="Z65" i="8"/>
  <c r="Z61" i="8"/>
  <c r="Z57" i="8"/>
  <c r="Z53" i="8"/>
  <c r="Z49" i="8"/>
  <c r="Z45" i="8"/>
  <c r="Z41" i="8"/>
  <c r="Z37" i="8"/>
  <c r="Z33" i="8"/>
  <c r="Z29" i="8"/>
  <c r="Z25" i="8"/>
  <c r="Z21" i="8"/>
  <c r="Z17" i="8"/>
  <c r="Z13" i="8"/>
  <c r="Y116" i="8"/>
  <c r="Y115" i="8"/>
  <c r="Y28" i="8"/>
  <c r="Z147" i="8"/>
  <c r="Z143" i="8"/>
  <c r="Z139" i="8"/>
  <c r="Z135" i="8"/>
  <c r="Z131" i="8"/>
  <c r="Z127" i="8"/>
  <c r="Z123" i="8"/>
  <c r="Z119" i="8"/>
  <c r="Z115" i="8"/>
  <c r="Z111" i="8"/>
  <c r="Z107" i="8"/>
  <c r="Z103" i="8"/>
  <c r="Z99" i="8"/>
  <c r="Z95" i="8"/>
  <c r="Z91" i="8"/>
  <c r="Z87" i="8"/>
  <c r="Z83" i="8"/>
  <c r="Z79" i="8"/>
  <c r="Z75" i="8"/>
  <c r="Z71" i="8"/>
  <c r="Z67" i="8"/>
  <c r="Z63" i="8"/>
  <c r="Z59" i="8"/>
  <c r="Z55" i="8"/>
  <c r="Z51" i="8"/>
  <c r="Z47" i="8"/>
  <c r="Z43" i="8"/>
  <c r="Z39" i="8"/>
  <c r="Z35" i="8"/>
  <c r="Z31" i="8"/>
  <c r="Z27" i="8"/>
  <c r="Z23" i="8"/>
  <c r="Z19" i="8"/>
  <c r="Z15" i="8"/>
  <c r="Z11" i="8"/>
  <c r="Y135" i="8"/>
  <c r="Y11" i="8"/>
  <c r="L22" i="8"/>
  <c r="L14" i="8"/>
  <c r="R147" i="8"/>
  <c r="Y103" i="8"/>
  <c r="Y59" i="8"/>
  <c r="Y20" i="8"/>
  <c r="L149" i="8"/>
  <c r="L141" i="8"/>
  <c r="L133" i="8"/>
  <c r="L109" i="8"/>
  <c r="L81" i="8"/>
  <c r="L45" i="8"/>
  <c r="L37" i="8"/>
  <c r="Y145" i="8"/>
  <c r="Y143" i="8"/>
  <c r="Y129" i="8"/>
  <c r="Y128" i="8"/>
  <c r="Y119" i="8"/>
  <c r="Y68" i="8"/>
  <c r="Y67" i="8"/>
  <c r="Y41" i="8"/>
  <c r="Y40" i="8"/>
  <c r="Y34" i="8"/>
  <c r="L148" i="8"/>
  <c r="L136" i="8"/>
  <c r="L132" i="8"/>
  <c r="L124" i="8"/>
  <c r="L96" i="8"/>
  <c r="L92" i="8"/>
  <c r="L76" i="8"/>
  <c r="L48" i="8"/>
  <c r="L32" i="8"/>
  <c r="L12" i="8"/>
  <c r="AB6" i="10"/>
  <c r="AD6" i="10" s="1"/>
  <c r="Z133" i="10"/>
  <c r="AA133" i="10"/>
  <c r="Z101" i="10"/>
  <c r="AE101" i="10" s="1"/>
  <c r="AA101" i="10"/>
  <c r="K137" i="10"/>
  <c r="T90" i="10"/>
  <c r="AD90" i="10"/>
  <c r="S70" i="10"/>
  <c r="Z70" i="10"/>
  <c r="S62" i="10"/>
  <c r="U62" i="10" s="1"/>
  <c r="Z62" i="10"/>
  <c r="S54" i="10"/>
  <c r="Z54" i="10"/>
  <c r="AA54" i="10"/>
  <c r="Z42" i="10"/>
  <c r="AA42" i="10"/>
  <c r="Z34" i="10"/>
  <c r="AA34" i="10"/>
  <c r="Z26" i="10"/>
  <c r="AA26" i="10"/>
  <c r="Z18" i="10"/>
  <c r="AA18" i="10"/>
  <c r="Z14" i="10"/>
  <c r="AA14" i="10"/>
  <c r="Z141" i="10"/>
  <c r="AA141" i="10"/>
  <c r="Z134" i="10"/>
  <c r="AE134" i="10" s="1"/>
  <c r="Z125" i="10"/>
  <c r="AA125" i="10"/>
  <c r="Z118" i="10"/>
  <c r="Z109" i="10"/>
  <c r="AA109" i="10"/>
  <c r="Z102" i="10"/>
  <c r="AA90" i="10"/>
  <c r="AA82" i="10"/>
  <c r="AA58" i="10"/>
  <c r="Z53" i="10"/>
  <c r="Z149" i="10"/>
  <c r="AA149" i="10"/>
  <c r="Z117" i="10"/>
  <c r="AA117" i="10"/>
  <c r="K117" i="10"/>
  <c r="S74" i="10"/>
  <c r="U74" i="10" s="1"/>
  <c r="Z74" i="10"/>
  <c r="S66" i="10"/>
  <c r="Z66" i="10"/>
  <c r="S50" i="10"/>
  <c r="U50" i="10" s="1"/>
  <c r="Z50" i="10"/>
  <c r="AA50" i="10"/>
  <c r="Z46" i="10"/>
  <c r="AA46" i="10"/>
  <c r="S38" i="10"/>
  <c r="Z38" i="10"/>
  <c r="AA38" i="10"/>
  <c r="Z30" i="10"/>
  <c r="AA30" i="10"/>
  <c r="Z22" i="10"/>
  <c r="AA22" i="10"/>
  <c r="Z10" i="10"/>
  <c r="AA10" i="10"/>
  <c r="AA94" i="10"/>
  <c r="Z86" i="10"/>
  <c r="Z78" i="10"/>
  <c r="AE78" i="10" s="1"/>
  <c r="AD74" i="10"/>
  <c r="AC58" i="10"/>
  <c r="K82" i="10"/>
  <c r="S22" i="10"/>
  <c r="Z88" i="10"/>
  <c r="Z80" i="10"/>
  <c r="Z98" i="10"/>
  <c r="Z82" i="10"/>
  <c r="Z72" i="10"/>
  <c r="Z69" i="10"/>
  <c r="AE69" i="10" s="1"/>
  <c r="Z64" i="10"/>
  <c r="AE64" i="10" s="1"/>
  <c r="Z61" i="10"/>
  <c r="Z45" i="10"/>
  <c r="Z33" i="10"/>
  <c r="Z17" i="10"/>
  <c r="Z9" i="10"/>
  <c r="Z49" i="10"/>
  <c r="Z41" i="10"/>
  <c r="Z37" i="10"/>
  <c r="Z29" i="10"/>
  <c r="Z25" i="10"/>
  <c r="Z21" i="10"/>
  <c r="Z13" i="10"/>
  <c r="S127" i="10"/>
  <c r="AC149" i="10"/>
  <c r="Z148" i="10"/>
  <c r="AD146" i="10"/>
  <c r="Z145" i="10"/>
  <c r="Z140" i="10"/>
  <c r="Z137" i="10"/>
  <c r="Z132" i="10"/>
  <c r="Z129" i="10"/>
  <c r="Z124" i="10"/>
  <c r="Z121" i="10"/>
  <c r="AE121" i="10" s="1"/>
  <c r="Z116" i="10"/>
  <c r="Z113" i="10"/>
  <c r="Z108" i="10"/>
  <c r="Z105" i="10"/>
  <c r="AE105" i="10" s="1"/>
  <c r="Z100" i="10"/>
  <c r="Z99" i="10"/>
  <c r="AC94" i="10"/>
  <c r="AC93" i="10"/>
  <c r="AD44" i="10"/>
  <c r="Z146" i="10"/>
  <c r="Z143" i="10"/>
  <c r="AD139" i="10"/>
  <c r="Z138" i="10"/>
  <c r="Z135" i="10"/>
  <c r="AD131" i="10"/>
  <c r="Z130" i="10"/>
  <c r="Z127" i="10"/>
  <c r="AD123" i="10"/>
  <c r="Z122" i="10"/>
  <c r="Z119" i="10"/>
  <c r="AD115" i="10"/>
  <c r="Z114" i="10"/>
  <c r="Z111" i="10"/>
  <c r="AD107" i="10"/>
  <c r="Z106" i="10"/>
  <c r="Z103" i="10"/>
  <c r="AC99" i="10"/>
  <c r="Z97" i="10"/>
  <c r="AA93" i="10"/>
  <c r="AD82" i="10"/>
  <c r="Z71" i="10"/>
  <c r="Z67" i="10"/>
  <c r="Z63" i="10"/>
  <c r="Z59" i="10"/>
  <c r="Z55" i="10"/>
  <c r="Z51" i="10"/>
  <c r="Z47" i="10"/>
  <c r="Z43" i="10"/>
  <c r="Z39" i="10"/>
  <c r="Z35" i="10"/>
  <c r="Z31" i="10"/>
  <c r="Z27" i="10"/>
  <c r="Z23" i="10"/>
  <c r="Z19" i="10"/>
  <c r="Z15" i="10"/>
  <c r="Z11" i="10"/>
  <c r="AC145" i="10"/>
  <c r="AD137" i="10"/>
  <c r="AD129" i="10"/>
  <c r="AD121" i="10"/>
  <c r="AD113" i="10"/>
  <c r="AD105" i="10"/>
  <c r="AD99" i="10"/>
  <c r="AC96" i="10"/>
  <c r="AE96" i="10" s="1"/>
  <c r="AC90" i="10"/>
  <c r="AD89" i="10"/>
  <c r="AD85" i="10"/>
  <c r="AC80" i="10"/>
  <c r="AD79" i="10"/>
  <c r="AC74" i="10"/>
  <c r="AD73" i="10"/>
  <c r="AC60" i="10"/>
  <c r="AC64" i="10"/>
  <c r="AC52" i="10"/>
  <c r="AC147" i="10"/>
  <c r="AC146" i="10"/>
  <c r="AC143" i="10"/>
  <c r="AD135" i="10"/>
  <c r="AD127" i="10"/>
  <c r="AD119" i="10"/>
  <c r="AD111" i="10"/>
  <c r="AD103" i="10"/>
  <c r="AD97" i="10"/>
  <c r="AC95" i="10"/>
  <c r="AC92" i="10"/>
  <c r="AC82" i="10"/>
  <c r="AD81" i="10"/>
  <c r="AC76" i="10"/>
  <c r="AE76" i="10" s="1"/>
  <c r="AD75" i="10"/>
  <c r="AD56" i="10"/>
  <c r="AD50" i="10"/>
  <c r="AC44" i="10"/>
  <c r="AC148" i="10"/>
  <c r="AD80" i="10"/>
  <c r="AC68" i="10"/>
  <c r="AD60" i="10"/>
  <c r="AD148" i="10"/>
  <c r="AC141" i="10"/>
  <c r="AD133" i="10"/>
  <c r="AD125" i="10"/>
  <c r="AD117" i="10"/>
  <c r="AD109" i="10"/>
  <c r="AD101" i="10"/>
  <c r="AC88" i="10"/>
  <c r="AD87" i="10"/>
  <c r="AC84" i="10"/>
  <c r="AD83" i="10"/>
  <c r="AD77" i="10"/>
  <c r="AD68" i="10"/>
  <c r="AD58" i="10"/>
  <c r="AC56" i="10"/>
  <c r="AD52" i="10"/>
  <c r="AC50" i="10"/>
  <c r="AC138" i="10"/>
  <c r="AD138" i="10"/>
  <c r="AC122" i="10"/>
  <c r="AD122" i="10"/>
  <c r="AC114" i="10"/>
  <c r="AD114" i="10"/>
  <c r="AD144" i="10"/>
  <c r="AC144" i="10"/>
  <c r="AC136" i="10"/>
  <c r="AD136" i="10"/>
  <c r="AC128" i="10"/>
  <c r="AD128" i="10"/>
  <c r="AC120" i="10"/>
  <c r="AD120" i="10"/>
  <c r="AC112" i="10"/>
  <c r="AD112" i="10"/>
  <c r="AC104" i="10"/>
  <c r="AD104" i="10"/>
  <c r="AC98" i="10"/>
  <c r="AD98" i="10"/>
  <c r="AC42" i="10"/>
  <c r="AD42" i="10"/>
  <c r="AC38" i="10"/>
  <c r="AD38" i="10"/>
  <c r="AC34" i="10"/>
  <c r="AD34" i="10"/>
  <c r="AC30" i="10"/>
  <c r="AE30" i="10" s="1"/>
  <c r="AD30" i="10"/>
  <c r="AC26" i="10"/>
  <c r="AD26" i="10"/>
  <c r="AC22" i="10"/>
  <c r="AD22" i="10"/>
  <c r="AC18" i="10"/>
  <c r="AD18" i="10"/>
  <c r="AC14" i="10"/>
  <c r="AD14" i="10"/>
  <c r="AC10" i="10"/>
  <c r="AD10" i="10"/>
  <c r="K15" i="10"/>
  <c r="K13" i="10"/>
  <c r="AC134" i="10"/>
  <c r="AD134" i="10"/>
  <c r="AC126" i="10"/>
  <c r="AD126" i="10"/>
  <c r="AC118" i="10"/>
  <c r="AD118" i="10"/>
  <c r="AC110" i="10"/>
  <c r="AD110" i="10"/>
  <c r="AC102" i="10"/>
  <c r="AD102" i="10"/>
  <c r="AC48" i="10"/>
  <c r="AD48" i="10"/>
  <c r="AC130" i="10"/>
  <c r="AD130" i="10"/>
  <c r="AC106" i="10"/>
  <c r="AD106" i="10"/>
  <c r="AC72" i="10"/>
  <c r="AD72" i="10"/>
  <c r="K101" i="10"/>
  <c r="K94" i="10"/>
  <c r="K69" i="10"/>
  <c r="K58" i="10"/>
  <c r="AC140" i="10"/>
  <c r="AE140" i="10" s="1"/>
  <c r="AD140" i="10"/>
  <c r="AC132" i="10"/>
  <c r="AD132" i="10"/>
  <c r="AC124" i="10"/>
  <c r="AD124" i="10"/>
  <c r="AC116" i="10"/>
  <c r="AD116" i="10"/>
  <c r="AC108" i="10"/>
  <c r="AD108" i="10"/>
  <c r="AC100" i="10"/>
  <c r="AD100" i="10"/>
  <c r="AC91" i="10"/>
  <c r="AD91" i="10"/>
  <c r="AC66" i="10"/>
  <c r="AD66" i="10"/>
  <c r="AC40" i="10"/>
  <c r="AE40" i="10" s="1"/>
  <c r="AD40" i="10"/>
  <c r="AC36" i="10"/>
  <c r="AD36" i="10"/>
  <c r="AC32" i="10"/>
  <c r="AE32" i="10" s="1"/>
  <c r="AD32" i="10"/>
  <c r="AC28" i="10"/>
  <c r="AD28" i="10"/>
  <c r="AC24" i="10"/>
  <c r="AE24" i="10" s="1"/>
  <c r="AD24" i="10"/>
  <c r="AC20" i="10"/>
  <c r="AD20" i="10"/>
  <c r="AC16" i="10"/>
  <c r="AD16" i="10"/>
  <c r="AC12" i="10"/>
  <c r="AD12" i="10"/>
  <c r="AC8" i="10"/>
  <c r="AD8" i="10"/>
  <c r="AD88" i="10"/>
  <c r="AC139" i="10"/>
  <c r="AC137" i="10"/>
  <c r="AC135" i="10"/>
  <c r="AC133" i="10"/>
  <c r="AC131" i="10"/>
  <c r="AC129" i="10"/>
  <c r="AC127" i="10"/>
  <c r="AE127" i="10" s="1"/>
  <c r="AC125" i="10"/>
  <c r="AC123" i="10"/>
  <c r="AC121" i="10"/>
  <c r="AC119" i="10"/>
  <c r="AC117" i="10"/>
  <c r="AC115" i="10"/>
  <c r="AC113" i="10"/>
  <c r="AC111" i="10"/>
  <c r="AE111" i="10" s="1"/>
  <c r="AC109" i="10"/>
  <c r="AC107" i="10"/>
  <c r="AC105" i="10"/>
  <c r="AC103" i="10"/>
  <c r="AC101" i="10"/>
  <c r="AC97" i="10"/>
  <c r="AD84" i="10"/>
  <c r="S95" i="2"/>
  <c r="S27" i="2"/>
  <c r="S104" i="1"/>
  <c r="S96" i="1"/>
  <c r="S68" i="1"/>
  <c r="S42" i="1"/>
  <c r="S30" i="1"/>
  <c r="S29" i="1"/>
  <c r="S54" i="1"/>
  <c r="S28" i="1"/>
  <c r="S140" i="1"/>
  <c r="S64" i="1"/>
  <c r="S24" i="1"/>
  <c r="L123" i="1"/>
  <c r="L60" i="1"/>
  <c r="L142" i="1"/>
  <c r="L140" i="1"/>
  <c r="L138" i="1"/>
  <c r="L134" i="1"/>
  <c r="L130" i="1"/>
  <c r="L128" i="1"/>
  <c r="L111" i="1"/>
  <c r="L109" i="1"/>
  <c r="L86" i="1"/>
  <c r="L84" i="1"/>
  <c r="L80" i="1"/>
  <c r="L78" i="1"/>
  <c r="L76" i="1"/>
  <c r="L52" i="1"/>
  <c r="L22" i="1"/>
  <c r="S149" i="1"/>
  <c r="S147" i="1"/>
  <c r="L117" i="1"/>
  <c r="L106" i="1"/>
  <c r="L122" i="1"/>
  <c r="L107" i="1"/>
  <c r="L98" i="1"/>
  <c r="L96" i="1"/>
  <c r="L74" i="1"/>
  <c r="L72" i="1"/>
  <c r="L50" i="1"/>
  <c r="L14" i="1"/>
  <c r="S146" i="1"/>
  <c r="S136" i="1"/>
  <c r="S134" i="1"/>
  <c r="S133" i="1"/>
  <c r="L119" i="1"/>
  <c r="L115" i="1"/>
  <c r="L99" i="1"/>
  <c r="L26" i="1"/>
  <c r="S137" i="1"/>
  <c r="L146" i="1"/>
  <c r="L127" i="1"/>
  <c r="L125" i="1"/>
  <c r="L114" i="1"/>
  <c r="L103" i="1"/>
  <c r="L68" i="1"/>
  <c r="L66" i="1"/>
  <c r="L64" i="1"/>
  <c r="L21" i="1"/>
  <c r="S138" i="1"/>
  <c r="S132" i="1"/>
  <c r="S130" i="1"/>
  <c r="S129" i="1"/>
  <c r="S128" i="1"/>
  <c r="S126" i="1"/>
  <c r="S114" i="1"/>
  <c r="S110" i="1"/>
  <c r="S98" i="1"/>
  <c r="S94" i="1"/>
  <c r="S88" i="1"/>
  <c r="S82" i="1"/>
  <c r="S78" i="1"/>
  <c r="S66" i="1"/>
  <c r="S62" i="1"/>
  <c r="S56" i="1"/>
  <c r="S50" i="1"/>
  <c r="S34" i="1"/>
  <c r="S27" i="1"/>
  <c r="S14" i="1"/>
  <c r="S13" i="1"/>
  <c r="S109" i="1"/>
  <c r="S93" i="1"/>
  <c r="S32" i="1"/>
  <c r="S118" i="1"/>
  <c r="S108" i="1"/>
  <c r="S107" i="1"/>
  <c r="S92" i="1"/>
  <c r="S91" i="1"/>
  <c r="S76" i="1"/>
  <c r="S75" i="1"/>
  <c r="S60" i="1"/>
  <c r="S59" i="1"/>
  <c r="S44" i="1"/>
  <c r="S43" i="1"/>
  <c r="S10" i="1"/>
  <c r="S9" i="1"/>
  <c r="S46" i="1"/>
  <c r="S36" i="1"/>
  <c r="S26" i="1"/>
  <c r="S22" i="1"/>
  <c r="S20" i="1"/>
  <c r="S12" i="1"/>
  <c r="S8" i="1"/>
  <c r="L147" i="2"/>
  <c r="S96" i="2"/>
  <c r="S55" i="2"/>
  <c r="L135" i="2"/>
  <c r="S110" i="2"/>
  <c r="AA54" i="2"/>
  <c r="L90" i="2"/>
  <c r="L83" i="2"/>
  <c r="L138" i="2"/>
  <c r="L81" i="2"/>
  <c r="L84" i="2"/>
  <c r="L23" i="2"/>
  <c r="L21" i="2"/>
  <c r="L16" i="2"/>
  <c r="L85" i="2"/>
  <c r="L148" i="2"/>
  <c r="L71" i="2"/>
  <c r="S103" i="2"/>
  <c r="AA98" i="2"/>
  <c r="S72" i="2"/>
  <c r="AA46" i="2"/>
  <c r="S73" i="2"/>
  <c r="S130" i="2"/>
  <c r="S16" i="2"/>
  <c r="AC54" i="10"/>
  <c r="AD54" i="10"/>
  <c r="K104" i="10"/>
  <c r="K73" i="10"/>
  <c r="K27" i="10"/>
  <c r="AC78" i="10"/>
  <c r="AD78" i="10"/>
  <c r="K132" i="10"/>
  <c r="K47" i="10"/>
  <c r="K17" i="10"/>
  <c r="K119" i="10"/>
  <c r="K115" i="10"/>
  <c r="K105" i="10"/>
  <c r="AC142" i="10"/>
  <c r="AD142" i="10"/>
  <c r="AC62" i="10"/>
  <c r="AD62" i="10"/>
  <c r="K65" i="10"/>
  <c r="AC46" i="10"/>
  <c r="AD46" i="10"/>
  <c r="K77" i="10"/>
  <c r="AC86" i="10"/>
  <c r="AE86" i="10" s="1"/>
  <c r="AD86" i="10"/>
  <c r="AC70" i="10"/>
  <c r="AD70" i="10"/>
  <c r="AD64" i="10"/>
  <c r="R37" i="8"/>
  <c r="R13" i="8"/>
  <c r="R38" i="8"/>
  <c r="Q12" i="8"/>
  <c r="R12" i="8" s="1"/>
  <c r="R86" i="8"/>
  <c r="R80" i="8"/>
  <c r="Q139" i="8"/>
  <c r="R139" i="8" s="1"/>
  <c r="R39" i="8"/>
  <c r="Q136" i="8"/>
  <c r="R136" i="8" s="1"/>
  <c r="W136" i="8"/>
  <c r="Y136" i="8" s="1"/>
  <c r="Q95" i="8"/>
  <c r="R95" i="8" s="1"/>
  <c r="W95" i="8"/>
  <c r="X95" i="8" s="1"/>
  <c r="Q88" i="8"/>
  <c r="R88" i="8" s="1"/>
  <c r="Q69" i="8"/>
  <c r="R69" i="8" s="1"/>
  <c r="W69" i="8"/>
  <c r="X69" i="8" s="1"/>
  <c r="W48" i="8"/>
  <c r="Y48" i="8" s="1"/>
  <c r="X48" i="8"/>
  <c r="L128" i="8"/>
  <c r="L116" i="8"/>
  <c r="L112" i="8"/>
  <c r="L108" i="8"/>
  <c r="L104" i="8"/>
  <c r="L100" i="8"/>
  <c r="L64" i="8"/>
  <c r="L44" i="8"/>
  <c r="L40" i="8"/>
  <c r="L36" i="8"/>
  <c r="L8" i="8"/>
  <c r="Q138" i="8"/>
  <c r="R138" i="8" s="1"/>
  <c r="X138" i="8"/>
  <c r="Q132" i="8"/>
  <c r="R132" i="8" s="1"/>
  <c r="Q92" i="8"/>
  <c r="R92" i="8" s="1"/>
  <c r="W92" i="8"/>
  <c r="Y92" i="8" s="1"/>
  <c r="X92" i="8"/>
  <c r="Q73" i="8"/>
  <c r="R73" i="8" s="1"/>
  <c r="Q29" i="8"/>
  <c r="R29" i="8" s="1"/>
  <c r="L144" i="8"/>
  <c r="L120" i="8"/>
  <c r="L88" i="8"/>
  <c r="L80" i="8"/>
  <c r="L68" i="8"/>
  <c r="L60" i="8"/>
  <c r="L56" i="8"/>
  <c r="L28" i="8"/>
  <c r="L24" i="8"/>
  <c r="L20" i="8"/>
  <c r="L16" i="8"/>
  <c r="Q134" i="8"/>
  <c r="R134" i="8" s="1"/>
  <c r="W104" i="8"/>
  <c r="Y104" i="8" s="1"/>
  <c r="X104" i="8"/>
  <c r="X74" i="8"/>
  <c r="Q72" i="8"/>
  <c r="R72" i="8" s="1"/>
  <c r="W72" i="8"/>
  <c r="Y72" i="8" s="1"/>
  <c r="Q59" i="8"/>
  <c r="R59" i="8" s="1"/>
  <c r="X59" i="8"/>
  <c r="Q55" i="8"/>
  <c r="R55" i="8" s="1"/>
  <c r="W55" i="8"/>
  <c r="Y55" i="8" s="1"/>
  <c r="X55" i="8"/>
  <c r="Q31" i="8"/>
  <c r="R31" i="8" s="1"/>
  <c r="X31" i="8"/>
  <c r="Q25" i="8"/>
  <c r="R25" i="8" s="1"/>
  <c r="W25" i="8"/>
  <c r="X25" i="8" s="1"/>
  <c r="Q23" i="8"/>
  <c r="R23" i="8" s="1"/>
  <c r="W23" i="8"/>
  <c r="Q19" i="8"/>
  <c r="R19" i="8" s="1"/>
  <c r="X19" i="8"/>
  <c r="Q16" i="8"/>
  <c r="R16" i="8" s="1"/>
  <c r="W16" i="8"/>
  <c r="Y16" i="8" s="1"/>
  <c r="X136" i="8"/>
  <c r="Q129" i="8"/>
  <c r="R129" i="8" s="1"/>
  <c r="X129" i="8"/>
  <c r="Q123" i="8"/>
  <c r="R123" i="8" s="1"/>
  <c r="W123" i="8"/>
  <c r="Y123" i="8" s="1"/>
  <c r="Q96" i="8"/>
  <c r="R96" i="8" s="1"/>
  <c r="W96" i="8"/>
  <c r="Y96" i="8" s="1"/>
  <c r="Q70" i="8"/>
  <c r="R70" i="8" s="1"/>
  <c r="X70" i="8"/>
  <c r="Q50" i="8"/>
  <c r="R50" i="8" s="1"/>
  <c r="X50" i="8"/>
  <c r="Q35" i="8"/>
  <c r="R35" i="8" s="1"/>
  <c r="W35" i="8"/>
  <c r="Y35" i="8" s="1"/>
  <c r="Q32" i="8"/>
  <c r="R32" i="8" s="1"/>
  <c r="W32" i="8"/>
  <c r="Y32" i="8" s="1"/>
  <c r="Q26" i="8"/>
  <c r="R26" i="8" s="1"/>
  <c r="X26" i="8"/>
  <c r="Q20" i="8"/>
  <c r="R20" i="8" s="1"/>
  <c r="X20" i="8"/>
  <c r="Q7" i="8"/>
  <c r="R7" i="8" s="1"/>
  <c r="X7" i="8"/>
  <c r="Z7" i="8" s="1"/>
  <c r="Q133" i="8"/>
  <c r="R133" i="8" s="1"/>
  <c r="W133" i="8"/>
  <c r="Y133" i="8" s="1"/>
  <c r="W120" i="8"/>
  <c r="Y120" i="8" s="1"/>
  <c r="X120" i="8"/>
  <c r="Q107" i="8"/>
  <c r="R107" i="8" s="1"/>
  <c r="W107" i="8"/>
  <c r="Y107" i="8" s="1"/>
  <c r="Q71" i="8"/>
  <c r="R71" i="8" s="1"/>
  <c r="Q36" i="8"/>
  <c r="R36" i="8" s="1"/>
  <c r="W36" i="8"/>
  <c r="Y36" i="8" s="1"/>
  <c r="X36" i="8"/>
  <c r="Q17" i="8"/>
  <c r="R17" i="8" s="1"/>
  <c r="L140" i="8"/>
  <c r="L84" i="8"/>
  <c r="L72" i="8"/>
  <c r="L52" i="8"/>
  <c r="W134" i="8"/>
  <c r="Y134" i="8" s="1"/>
  <c r="Q122" i="8"/>
  <c r="R122" i="8" s="1"/>
  <c r="X122" i="8"/>
  <c r="Q89" i="8"/>
  <c r="R89" i="8" s="1"/>
  <c r="X89" i="8"/>
  <c r="Q75" i="8"/>
  <c r="R75" i="8" s="1"/>
  <c r="W75" i="8"/>
  <c r="X75" i="8" s="1"/>
  <c r="Q57" i="8"/>
  <c r="R57" i="8" s="1"/>
  <c r="W57" i="8"/>
  <c r="Y57" i="8" s="1"/>
  <c r="X57" i="8"/>
  <c r="Q52" i="8"/>
  <c r="R52" i="8" s="1"/>
  <c r="W52" i="8"/>
  <c r="Y52" i="8" s="1"/>
  <c r="X52" i="8"/>
  <c r="Q45" i="8"/>
  <c r="R45" i="8" s="1"/>
  <c r="X45" i="8"/>
  <c r="W148" i="8"/>
  <c r="Y148" i="8" s="1"/>
  <c r="X145" i="8"/>
  <c r="W140" i="8"/>
  <c r="X140" i="8" s="1"/>
  <c r="Q135" i="8"/>
  <c r="R135" i="8" s="1"/>
  <c r="X135" i="8"/>
  <c r="X133" i="8"/>
  <c r="W132" i="8"/>
  <c r="Y132" i="8" s="1"/>
  <c r="Q120" i="8"/>
  <c r="R120" i="8" s="1"/>
  <c r="X108" i="8"/>
  <c r="Q106" i="8"/>
  <c r="R106" i="8" s="1"/>
  <c r="X106" i="8"/>
  <c r="X103" i="8"/>
  <c r="X101" i="8"/>
  <c r="Q94" i="8"/>
  <c r="R94" i="8" s="1"/>
  <c r="X94" i="8"/>
  <c r="W91" i="8"/>
  <c r="Y91" i="8" s="1"/>
  <c r="W88" i="8"/>
  <c r="Y88" i="8" s="1"/>
  <c r="Q76" i="8"/>
  <c r="R76" i="8" s="1"/>
  <c r="W76" i="8"/>
  <c r="Y76" i="8" s="1"/>
  <c r="W73" i="8"/>
  <c r="Y73" i="8" s="1"/>
  <c r="X72" i="8"/>
  <c r="W71" i="8"/>
  <c r="X71" i="8" s="1"/>
  <c r="X60" i="8"/>
  <c r="Q58" i="8"/>
  <c r="R58" i="8" s="1"/>
  <c r="X58" i="8"/>
  <c r="Y56" i="8"/>
  <c r="X56" i="8"/>
  <c r="Q51" i="8"/>
  <c r="R51" i="8" s="1"/>
  <c r="W51" i="8"/>
  <c r="Y51" i="8" s="1"/>
  <c r="Q48" i="8"/>
  <c r="R48" i="8" s="1"/>
  <c r="Y44" i="8"/>
  <c r="X44" i="8"/>
  <c r="X43" i="8"/>
  <c r="X42" i="8"/>
  <c r="Q41" i="8"/>
  <c r="R41" i="8" s="1"/>
  <c r="X41" i="8"/>
  <c r="W29" i="8"/>
  <c r="X29" i="8" s="1"/>
  <c r="Q27" i="8"/>
  <c r="R27" i="8" s="1"/>
  <c r="W27" i="8"/>
  <c r="Y27" i="8" s="1"/>
  <c r="W17" i="8"/>
  <c r="X17" i="8" s="1"/>
  <c r="X16" i="8"/>
  <c r="Q15" i="8"/>
  <c r="R15" i="8" s="1"/>
  <c r="W15" i="8"/>
  <c r="Y15" i="8" s="1"/>
  <c r="Q8" i="8"/>
  <c r="R8" i="8" s="1"/>
  <c r="W8" i="8"/>
  <c r="X98" i="8"/>
  <c r="X93" i="8"/>
  <c r="R90" i="8"/>
  <c r="W80" i="8"/>
  <c r="W79" i="8"/>
  <c r="X79" i="8" s="1"/>
  <c r="X78" i="8"/>
  <c r="R61" i="8"/>
  <c r="X54" i="8"/>
  <c r="W53" i="8"/>
  <c r="X53" i="8" s="1"/>
  <c r="X49" i="8"/>
  <c r="X38" i="8"/>
  <c r="W37" i="8"/>
  <c r="X37" i="8" s="1"/>
  <c r="X34" i="8"/>
  <c r="W33" i="8"/>
  <c r="X33" i="8" s="1"/>
  <c r="X22" i="8"/>
  <c r="W21" i="8"/>
  <c r="R118" i="8"/>
  <c r="Y112" i="8"/>
  <c r="R146" i="8"/>
  <c r="R34" i="8"/>
  <c r="R18" i="8"/>
  <c r="R47" i="8"/>
  <c r="R148" i="8"/>
  <c r="Y127" i="8"/>
  <c r="R63" i="8"/>
  <c r="R56" i="8"/>
  <c r="R100" i="8"/>
  <c r="R144" i="8"/>
  <c r="R124" i="8"/>
  <c r="L102" i="8"/>
  <c r="Y146" i="8"/>
  <c r="Y144" i="8"/>
  <c r="Y137" i="8"/>
  <c r="Y100" i="8"/>
  <c r="Y63" i="8"/>
  <c r="Y61" i="8"/>
  <c r="Y58" i="8"/>
  <c r="Y42" i="8"/>
  <c r="Y24" i="8"/>
  <c r="Y22" i="8"/>
  <c r="L70" i="8"/>
  <c r="Y138" i="8"/>
  <c r="Y131" i="8"/>
  <c r="Y124" i="8"/>
  <c r="Y84" i="8"/>
  <c r="Y70" i="8"/>
  <c r="Y62" i="8"/>
  <c r="Y60" i="8"/>
  <c r="Y45" i="8"/>
  <c r="Y39" i="8"/>
  <c r="Y19" i="8"/>
  <c r="Y12" i="8"/>
  <c r="L49" i="8"/>
  <c r="R54" i="8"/>
  <c r="L134" i="8"/>
  <c r="L38" i="8"/>
  <c r="L129" i="8"/>
  <c r="L121" i="8"/>
  <c r="L117" i="8"/>
  <c r="L105" i="8"/>
  <c r="L85" i="8"/>
  <c r="R149" i="8"/>
  <c r="R127" i="8"/>
  <c r="R126" i="8"/>
  <c r="R125" i="8"/>
  <c r="L125" i="8"/>
  <c r="L137" i="8"/>
  <c r="L101" i="8"/>
  <c r="L89" i="8"/>
  <c r="L77" i="8"/>
  <c r="L73" i="8"/>
  <c r="L69" i="8"/>
  <c r="L65" i="8"/>
  <c r="L57" i="8"/>
  <c r="L53" i="8"/>
  <c r="L41" i="8"/>
  <c r="L33" i="8"/>
  <c r="L25" i="8"/>
  <c r="L21" i="8"/>
  <c r="L13" i="8"/>
  <c r="L9" i="8"/>
  <c r="R143" i="8"/>
  <c r="R142" i="8"/>
  <c r="L113" i="8"/>
  <c r="L29" i="8"/>
  <c r="L97" i="8"/>
  <c r="L93" i="8"/>
  <c r="R130" i="8"/>
  <c r="R128" i="8"/>
  <c r="R87" i="8"/>
  <c r="L145" i="8"/>
  <c r="L61" i="8"/>
  <c r="L17" i="8"/>
  <c r="R116" i="8"/>
  <c r="R102" i="8"/>
  <c r="R83" i="8"/>
  <c r="R82" i="8"/>
  <c r="R81" i="8"/>
  <c r="R79" i="8"/>
  <c r="R78" i="8"/>
  <c r="R77" i="8"/>
  <c r="R60" i="8"/>
  <c r="R22" i="8"/>
  <c r="R10" i="8"/>
  <c r="R9" i="8"/>
  <c r="L142" i="8"/>
  <c r="L110" i="8"/>
  <c r="L78" i="8"/>
  <c r="L46" i="8"/>
  <c r="R112" i="8"/>
  <c r="Y111" i="8"/>
  <c r="R108" i="8"/>
  <c r="R99" i="8"/>
  <c r="R98" i="8"/>
  <c r="R97" i="8"/>
  <c r="R93" i="8"/>
  <c r="R67" i="8"/>
  <c r="R65" i="8"/>
  <c r="R62" i="8"/>
  <c r="R44" i="8"/>
  <c r="R43" i="8"/>
  <c r="R30" i="8"/>
  <c r="R28" i="8"/>
  <c r="R21" i="8"/>
  <c r="R14" i="8"/>
  <c r="R11" i="8"/>
  <c r="L118" i="8"/>
  <c r="L86" i="8"/>
  <c r="L54" i="8"/>
  <c r="R115" i="8"/>
  <c r="R114" i="8"/>
  <c r="R113" i="8"/>
  <c r="R111" i="8"/>
  <c r="R110" i="8"/>
  <c r="R109" i="8"/>
  <c r="R104" i="8"/>
  <c r="R84" i="8"/>
  <c r="R49" i="8"/>
  <c r="R46" i="8"/>
  <c r="L126" i="8"/>
  <c r="L94" i="8"/>
  <c r="L62" i="8"/>
  <c r="L30" i="8"/>
  <c r="Y142" i="8"/>
  <c r="Y126" i="8"/>
  <c r="Y110" i="8"/>
  <c r="Y94" i="8"/>
  <c r="Y78" i="8"/>
  <c r="Y38" i="8"/>
  <c r="Y30" i="8"/>
  <c r="Y26" i="8"/>
  <c r="L146" i="8"/>
  <c r="L138" i="8"/>
  <c r="L130" i="8"/>
  <c r="L122" i="8"/>
  <c r="L114" i="8"/>
  <c r="L106" i="8"/>
  <c r="L98" i="8"/>
  <c r="L90" i="8"/>
  <c r="L82" i="8"/>
  <c r="L74" i="8"/>
  <c r="L66" i="8"/>
  <c r="L58" i="8"/>
  <c r="L50" i="8"/>
  <c r="L42" i="8"/>
  <c r="L34" i="8"/>
  <c r="L26" i="8"/>
  <c r="L18" i="8"/>
  <c r="L10" i="8"/>
  <c r="L147" i="8"/>
  <c r="L143" i="8"/>
  <c r="L139" i="8"/>
  <c r="L135" i="8"/>
  <c r="L131" i="8"/>
  <c r="L127" i="8"/>
  <c r="L123" i="8"/>
  <c r="L119" i="8"/>
  <c r="L115" i="8"/>
  <c r="L111" i="8"/>
  <c r="L107" i="8"/>
  <c r="L103" i="8"/>
  <c r="L99" i="8"/>
  <c r="L95" i="8"/>
  <c r="L91" i="8"/>
  <c r="L87" i="8"/>
  <c r="L83" i="8"/>
  <c r="L79" i="8"/>
  <c r="L75" i="8"/>
  <c r="L71" i="8"/>
  <c r="L67" i="8"/>
  <c r="L63" i="8"/>
  <c r="L59" i="8"/>
  <c r="L55" i="8"/>
  <c r="L51" i="8"/>
  <c r="L47" i="8"/>
  <c r="L43" i="8"/>
  <c r="L39" i="8"/>
  <c r="L35" i="8"/>
  <c r="L31" i="8"/>
  <c r="L27" i="8"/>
  <c r="L23" i="8"/>
  <c r="L19" i="8"/>
  <c r="L15" i="8"/>
  <c r="L11" i="8"/>
  <c r="L7" i="8"/>
  <c r="K7" i="8" s="1"/>
  <c r="Y141" i="8"/>
  <c r="Y125" i="8"/>
  <c r="Y122" i="8"/>
  <c r="Y121" i="8"/>
  <c r="Y118" i="8"/>
  <c r="Y117" i="8"/>
  <c r="Y114" i="8"/>
  <c r="Y113" i="8"/>
  <c r="Y109" i="8"/>
  <c r="Y106" i="8"/>
  <c r="Y105" i="8"/>
  <c r="Y102" i="8"/>
  <c r="Y101" i="8"/>
  <c r="Y98" i="8"/>
  <c r="Y97" i="8"/>
  <c r="Y93" i="8"/>
  <c r="Y90" i="8"/>
  <c r="Y89" i="8"/>
  <c r="Y86" i="8"/>
  <c r="Y85" i="8"/>
  <c r="Y82" i="8"/>
  <c r="Y81" i="8"/>
  <c r="Y77" i="8"/>
  <c r="Y74" i="8"/>
  <c r="R74" i="8"/>
  <c r="Y66" i="8"/>
  <c r="R66" i="8"/>
  <c r="Y65" i="8"/>
  <c r="Y50" i="8"/>
  <c r="Y49" i="8"/>
  <c r="Y18" i="8"/>
  <c r="Y14" i="8"/>
  <c r="Y13" i="8"/>
  <c r="Y10" i="8"/>
  <c r="Y9" i="8"/>
  <c r="R141" i="8"/>
  <c r="R140" i="8"/>
  <c r="R121" i="8"/>
  <c r="R105" i="8"/>
  <c r="R91" i="8"/>
  <c r="R145" i="8"/>
  <c r="R119" i="8"/>
  <c r="R117" i="8"/>
  <c r="R103" i="8"/>
  <c r="R101" i="8"/>
  <c r="R85" i="8"/>
  <c r="R64" i="8"/>
  <c r="R68" i="8"/>
  <c r="R53" i="8"/>
  <c r="R42" i="8"/>
  <c r="R40" i="8"/>
  <c r="R33" i="8"/>
  <c r="R24" i="8"/>
  <c r="AC69" i="10"/>
  <c r="AD69" i="10"/>
  <c r="AD149" i="10"/>
  <c r="AD147" i="10"/>
  <c r="AD145" i="10"/>
  <c r="AD143" i="10"/>
  <c r="AD141" i="10"/>
  <c r="AD94" i="10"/>
  <c r="Z93" i="10"/>
  <c r="AC89" i="10"/>
  <c r="AC87" i="10"/>
  <c r="AC85" i="10"/>
  <c r="AC83" i="10"/>
  <c r="AC81" i="10"/>
  <c r="AC79" i="10"/>
  <c r="AC77" i="10"/>
  <c r="AC75" i="10"/>
  <c r="AC73" i="10"/>
  <c r="AC71" i="10"/>
  <c r="AD71" i="10"/>
  <c r="AC63" i="10"/>
  <c r="AE63" i="10" s="1"/>
  <c r="AD63" i="10"/>
  <c r="AC55" i="10"/>
  <c r="AD55" i="10"/>
  <c r="AC47" i="10"/>
  <c r="AE47" i="10" s="1"/>
  <c r="AD47" i="10"/>
  <c r="AC61" i="10"/>
  <c r="AE61" i="10" s="1"/>
  <c r="AD61" i="10"/>
  <c r="AC53" i="10"/>
  <c r="AD53" i="10"/>
  <c r="AA148" i="10"/>
  <c r="AA146" i="10"/>
  <c r="AA144" i="10"/>
  <c r="AA142" i="10"/>
  <c r="AA140" i="10"/>
  <c r="AA138" i="10"/>
  <c r="AA136" i="10"/>
  <c r="AA134" i="10"/>
  <c r="AA132" i="10"/>
  <c r="AA130" i="10"/>
  <c r="AA128" i="10"/>
  <c r="AA126" i="10"/>
  <c r="AA124" i="10"/>
  <c r="AA122" i="10"/>
  <c r="AA120" i="10"/>
  <c r="AA118" i="10"/>
  <c r="AA116" i="10"/>
  <c r="AA114" i="10"/>
  <c r="AA112" i="10"/>
  <c r="AA110" i="10"/>
  <c r="AA108" i="10"/>
  <c r="AA106" i="10"/>
  <c r="AA104" i="10"/>
  <c r="AA102" i="10"/>
  <c r="AA100" i="10"/>
  <c r="AA98" i="10"/>
  <c r="AD93" i="10"/>
  <c r="AC65" i="10"/>
  <c r="AD65" i="10"/>
  <c r="AC57" i="10"/>
  <c r="AD57" i="10"/>
  <c r="AC49" i="10"/>
  <c r="AD49" i="10"/>
  <c r="AC41" i="10"/>
  <c r="AD41" i="10"/>
  <c r="AC39" i="10"/>
  <c r="AE39" i="10" s="1"/>
  <c r="AD39" i="10"/>
  <c r="AC37" i="10"/>
  <c r="AE37" i="10" s="1"/>
  <c r="AD37" i="10"/>
  <c r="AC35" i="10"/>
  <c r="AD35" i="10"/>
  <c r="AC33" i="10"/>
  <c r="AD33" i="10"/>
  <c r="AC31" i="10"/>
  <c r="AD31" i="10"/>
  <c r="AC29" i="10"/>
  <c r="AE29" i="10" s="1"/>
  <c r="AD29" i="10"/>
  <c r="AC27" i="10"/>
  <c r="AE27" i="10" s="1"/>
  <c r="AD27" i="10"/>
  <c r="AC25" i="10"/>
  <c r="AD25" i="10"/>
  <c r="AC23" i="10"/>
  <c r="AD23" i="10"/>
  <c r="AC21" i="10"/>
  <c r="AD21" i="10"/>
  <c r="AC19" i="10"/>
  <c r="AD19" i="10"/>
  <c r="AC17" i="10"/>
  <c r="AD17" i="10"/>
  <c r="AC15" i="10"/>
  <c r="AD15" i="10"/>
  <c r="AC13" i="10"/>
  <c r="AE13" i="10" s="1"/>
  <c r="AD13" i="10"/>
  <c r="AC11" i="10"/>
  <c r="AD11" i="10"/>
  <c r="AC9" i="10"/>
  <c r="AD9" i="10"/>
  <c r="AC45" i="10"/>
  <c r="AD45" i="10"/>
  <c r="AD96" i="10"/>
  <c r="Z95" i="10"/>
  <c r="AD92" i="10"/>
  <c r="Z91" i="10"/>
  <c r="AA91" i="10"/>
  <c r="Z89" i="10"/>
  <c r="AA89" i="10"/>
  <c r="Z87" i="10"/>
  <c r="AA87" i="10"/>
  <c r="Z85" i="10"/>
  <c r="AA85" i="10"/>
  <c r="Z83" i="10"/>
  <c r="AA83" i="10"/>
  <c r="Z81" i="10"/>
  <c r="AA81" i="10"/>
  <c r="Z79" i="10"/>
  <c r="AA79" i="10"/>
  <c r="Z77" i="10"/>
  <c r="AA77" i="10"/>
  <c r="Z75" i="10"/>
  <c r="AA75" i="10"/>
  <c r="AC67" i="10"/>
  <c r="AD67" i="10"/>
  <c r="AC59" i="10"/>
  <c r="AD59" i="10"/>
  <c r="AC51" i="10"/>
  <c r="AE51" i="10" s="1"/>
  <c r="AD51" i="10"/>
  <c r="AC43" i="10"/>
  <c r="AD43" i="10"/>
  <c r="AA73" i="10"/>
  <c r="AA71" i="10"/>
  <c r="AA69" i="10"/>
  <c r="AA67" i="10"/>
  <c r="AA65" i="10"/>
  <c r="AA63" i="10"/>
  <c r="AA61" i="10"/>
  <c r="AA59" i="10"/>
  <c r="AA57" i="10"/>
  <c r="AA55" i="10"/>
  <c r="AA53" i="10"/>
  <c r="AA51" i="10"/>
  <c r="AA49" i="10"/>
  <c r="AA47" i="10"/>
  <c r="AA45" i="10"/>
  <c r="AA43" i="10"/>
  <c r="AA41" i="10"/>
  <c r="AA39" i="10"/>
  <c r="AA37" i="10"/>
  <c r="AA35" i="10"/>
  <c r="AA33" i="10"/>
  <c r="AA31" i="10"/>
  <c r="AA29" i="10"/>
  <c r="AA27" i="10"/>
  <c r="AA25" i="10"/>
  <c r="AA23" i="10"/>
  <c r="AA21" i="10"/>
  <c r="AA19" i="10"/>
  <c r="AA17" i="10"/>
  <c r="AA15" i="10"/>
  <c r="AA13" i="10"/>
  <c r="AA11" i="10"/>
  <c r="AA9" i="10"/>
  <c r="AE117" i="10"/>
  <c r="U27" i="10"/>
  <c r="U49" i="10"/>
  <c r="U111" i="10"/>
  <c r="U45" i="10"/>
  <c r="U79" i="10"/>
  <c r="U145" i="10"/>
  <c r="U115" i="10"/>
  <c r="K9" i="10"/>
  <c r="K29" i="10"/>
  <c r="K148" i="10"/>
  <c r="K125" i="10"/>
  <c r="U107" i="10"/>
  <c r="S46" i="10"/>
  <c r="K41" i="10"/>
  <c r="U89" i="10"/>
  <c r="U87" i="10"/>
  <c r="U141" i="10"/>
  <c r="U126" i="10"/>
  <c r="S90" i="10"/>
  <c r="S40" i="10"/>
  <c r="U40" i="10" s="1"/>
  <c r="U149" i="10"/>
  <c r="U143" i="10"/>
  <c r="U133" i="10"/>
  <c r="U129" i="10"/>
  <c r="U120" i="10"/>
  <c r="U116" i="10"/>
  <c r="U103" i="10"/>
  <c r="U96" i="10"/>
  <c r="K95" i="10"/>
  <c r="K87" i="10"/>
  <c r="AE56" i="10"/>
  <c r="K19" i="10"/>
  <c r="K113" i="10"/>
  <c r="AE100" i="10"/>
  <c r="K34" i="10"/>
  <c r="K140" i="10"/>
  <c r="K128" i="10"/>
  <c r="K124" i="10"/>
  <c r="K59" i="10"/>
  <c r="K56" i="10"/>
  <c r="K52" i="10"/>
  <c r="K24" i="10"/>
  <c r="K11" i="10"/>
  <c r="K108" i="10"/>
  <c r="K98" i="10"/>
  <c r="K86" i="10"/>
  <c r="K48" i="10"/>
  <c r="K44" i="10"/>
  <c r="S111" i="2"/>
  <c r="S148" i="2"/>
  <c r="S139" i="2"/>
  <c r="S105" i="2"/>
  <c r="S78" i="2"/>
  <c r="S50" i="2"/>
  <c r="S34" i="2"/>
  <c r="L139" i="2"/>
  <c r="S134" i="2"/>
  <c r="S127" i="2"/>
  <c r="S114" i="2"/>
  <c r="S107" i="2"/>
  <c r="S104" i="2"/>
  <c r="S100" i="2"/>
  <c r="S87" i="2"/>
  <c r="S69" i="2"/>
  <c r="L52" i="2"/>
  <c r="S42" i="2"/>
  <c r="L39" i="2"/>
  <c r="AA33" i="2"/>
  <c r="S31" i="2"/>
  <c r="S26" i="2"/>
  <c r="S18" i="2"/>
  <c r="S13" i="2"/>
  <c r="S126" i="2"/>
  <c r="S108" i="2"/>
  <c r="S61" i="2"/>
  <c r="S33" i="2"/>
  <c r="AA138" i="2"/>
  <c r="S135" i="2"/>
  <c r="L134" i="2"/>
  <c r="S124" i="2"/>
  <c r="S123" i="2"/>
  <c r="S120" i="2"/>
  <c r="S97" i="2"/>
  <c r="S71" i="2"/>
  <c r="AA63" i="2"/>
  <c r="S45" i="2"/>
  <c r="L31" i="2"/>
  <c r="L26" i="2"/>
  <c r="S25" i="2"/>
  <c r="S19" i="2"/>
  <c r="S17" i="2"/>
  <c r="AA59" i="2"/>
  <c r="AA55" i="2"/>
  <c r="AA49" i="2"/>
  <c r="L146" i="2"/>
  <c r="AA143" i="2"/>
  <c r="AA134" i="2"/>
  <c r="AA130" i="2"/>
  <c r="AA126" i="2"/>
  <c r="AA122" i="2"/>
  <c r="AA118" i="2"/>
  <c r="AA114" i="2"/>
  <c r="AA110" i="2"/>
  <c r="AA94" i="2"/>
  <c r="AA87" i="2"/>
  <c r="S83" i="2"/>
  <c r="AA77" i="2"/>
  <c r="L76" i="2"/>
  <c r="AA75" i="2"/>
  <c r="AA67" i="2"/>
  <c r="L64" i="2"/>
  <c r="L63" i="2"/>
  <c r="AA60" i="2"/>
  <c r="L50" i="2"/>
  <c r="L47" i="2"/>
  <c r="AA27" i="2"/>
  <c r="L18" i="2"/>
  <c r="AA14" i="2"/>
  <c r="L12" i="2"/>
  <c r="AA144" i="2"/>
  <c r="AA141" i="2"/>
  <c r="AA139" i="2"/>
  <c r="AA137" i="2"/>
  <c r="AA135" i="2"/>
  <c r="L131" i="2"/>
  <c r="L119" i="2"/>
  <c r="L115" i="2"/>
  <c r="AA105" i="2"/>
  <c r="AA102" i="2"/>
  <c r="AA95" i="2"/>
  <c r="AA90" i="2"/>
  <c r="AA80" i="2"/>
  <c r="L75" i="2"/>
  <c r="L42" i="2"/>
  <c r="L34" i="2"/>
  <c r="AA16" i="2"/>
  <c r="AA149" i="2"/>
  <c r="AA129" i="2"/>
  <c r="AA125" i="2"/>
  <c r="AA121" i="2"/>
  <c r="AA117" i="2"/>
  <c r="AA113" i="2"/>
  <c r="AA109" i="2"/>
  <c r="AA96" i="2"/>
  <c r="AA91" i="2"/>
  <c r="AA86" i="2"/>
  <c r="AA82" i="2"/>
  <c r="AA66" i="2"/>
  <c r="AA61" i="2"/>
  <c r="AA51" i="2"/>
  <c r="AA50" i="2"/>
  <c r="AA41" i="2"/>
  <c r="AA32" i="2"/>
  <c r="AA29" i="2"/>
  <c r="AA26" i="2"/>
  <c r="AA15" i="2"/>
  <c r="AA21" i="2"/>
  <c r="AA103" i="2"/>
  <c r="AA101" i="2"/>
  <c r="AA93" i="2"/>
  <c r="AA92" i="2"/>
  <c r="AA89" i="2"/>
  <c r="AA85" i="2"/>
  <c r="AA79" i="2"/>
  <c r="AA74" i="2"/>
  <c r="AA71" i="2"/>
  <c r="AA68" i="2"/>
  <c r="AA58" i="2"/>
  <c r="AA35" i="2"/>
  <c r="L144" i="1"/>
  <c r="W144" i="1"/>
  <c r="X144" i="1" s="1"/>
  <c r="AA20" i="1"/>
  <c r="AA139" i="1"/>
  <c r="AA131" i="1"/>
  <c r="AA22" i="1"/>
  <c r="S145" i="1"/>
  <c r="S143" i="1"/>
  <c r="S125" i="1"/>
  <c r="S123" i="1"/>
  <c r="S106" i="1"/>
  <c r="S101" i="1"/>
  <c r="S74" i="1"/>
  <c r="S69" i="1"/>
  <c r="S37" i="1"/>
  <c r="S21" i="1"/>
  <c r="S142" i="1"/>
  <c r="S141" i="1"/>
  <c r="S139" i="1"/>
  <c r="S135" i="1"/>
  <c r="S127" i="1"/>
  <c r="S122" i="1"/>
  <c r="S121" i="1"/>
  <c r="S113" i="1"/>
  <c r="S112" i="1"/>
  <c r="S90" i="1"/>
  <c r="S80" i="1"/>
  <c r="S58" i="1"/>
  <c r="S48" i="1"/>
  <c r="S45" i="1"/>
  <c r="AA147" i="1"/>
  <c r="AA57" i="1"/>
  <c r="S119" i="1"/>
  <c r="S103" i="1"/>
  <c r="S87" i="1"/>
  <c r="S71" i="1"/>
  <c r="S55" i="1"/>
  <c r="S39" i="1"/>
  <c r="S23" i="1"/>
  <c r="AA126" i="1"/>
  <c r="AA116" i="1"/>
  <c r="AA105" i="1"/>
  <c r="AA100" i="1"/>
  <c r="AA27" i="1"/>
  <c r="AA17" i="1"/>
  <c r="AA12" i="1"/>
  <c r="S115" i="1"/>
  <c r="S99" i="1"/>
  <c r="S83" i="1"/>
  <c r="S67" i="1"/>
  <c r="S51" i="1"/>
  <c r="S35" i="1"/>
  <c r="S19" i="1"/>
  <c r="AA25" i="1"/>
  <c r="S111" i="1"/>
  <c r="S95" i="1"/>
  <c r="S79" i="1"/>
  <c r="S63" i="1"/>
  <c r="S47" i="1"/>
  <c r="S31" i="1"/>
  <c r="S15" i="1"/>
  <c r="AA96" i="1"/>
  <c r="AA89" i="1"/>
  <c r="AA73" i="1"/>
  <c r="AA65" i="1"/>
  <c r="AA63" i="1"/>
  <c r="AA56" i="1"/>
  <c r="AA143" i="1"/>
  <c r="AA95" i="1"/>
  <c r="AA16" i="1"/>
  <c r="AA141" i="1"/>
  <c r="AA135" i="1"/>
  <c r="AA121" i="1"/>
  <c r="AA112" i="1"/>
  <c r="AA88" i="1"/>
  <c r="AA53" i="1"/>
  <c r="AA44" i="1"/>
  <c r="AA40" i="1"/>
  <c r="AA122" i="1"/>
  <c r="AA117" i="1"/>
  <c r="AA115" i="1"/>
  <c r="AA109" i="1"/>
  <c r="AA106" i="1"/>
  <c r="AA101" i="1"/>
  <c r="AA87" i="1"/>
  <c r="AA82" i="1"/>
  <c r="AA69" i="1"/>
  <c r="AA62" i="1"/>
  <c r="AA52" i="1"/>
  <c r="AA29" i="1"/>
  <c r="AA13" i="1"/>
  <c r="AA33" i="1"/>
  <c r="AA28" i="1"/>
  <c r="AA130" i="1"/>
  <c r="AA90" i="1"/>
  <c r="AA64" i="1"/>
  <c r="L58" i="1"/>
  <c r="L42" i="1"/>
  <c r="L118" i="1"/>
  <c r="L110" i="1"/>
  <c r="L65" i="1"/>
  <c r="L38" i="1"/>
  <c r="L30" i="1"/>
  <c r="L149" i="1"/>
  <c r="L33" i="1"/>
  <c r="L148" i="1"/>
  <c r="AA108" i="1"/>
  <c r="L101" i="1"/>
  <c r="L57" i="1"/>
  <c r="AA50" i="1"/>
  <c r="L49" i="1"/>
  <c r="AA140" i="1"/>
  <c r="AA134" i="1"/>
  <c r="L54" i="1"/>
  <c r="AA48" i="1"/>
  <c r="AA144" i="1"/>
  <c r="AA138" i="1"/>
  <c r="L85" i="1"/>
  <c r="L13" i="1"/>
  <c r="L93" i="1"/>
  <c r="L45" i="1"/>
  <c r="AA21" i="1"/>
  <c r="L18" i="1"/>
  <c r="AA10" i="1"/>
  <c r="AA132" i="1"/>
  <c r="AA107" i="1"/>
  <c r="AA104" i="1"/>
  <c r="AA98" i="1"/>
  <c r="AA97" i="1"/>
  <c r="L90" i="1"/>
  <c r="AA86" i="1"/>
  <c r="AA85" i="1"/>
  <c r="L79" i="1"/>
  <c r="AA77" i="1"/>
  <c r="AA70" i="1"/>
  <c r="L62" i="1"/>
  <c r="AA61" i="1"/>
  <c r="AA36" i="1"/>
  <c r="L34" i="1"/>
  <c r="AA14" i="1"/>
  <c r="AA137" i="1"/>
  <c r="L137" i="1"/>
  <c r="L133" i="1"/>
  <c r="L129" i="1"/>
  <c r="AA125" i="1"/>
  <c r="AA123" i="1"/>
  <c r="AA120" i="1"/>
  <c r="AA114" i="1"/>
  <c r="AA113" i="1"/>
  <c r="L102" i="1"/>
  <c r="AA94" i="1"/>
  <c r="L94" i="1"/>
  <c r="AA74" i="1"/>
  <c r="L73" i="1"/>
  <c r="L71" i="1"/>
  <c r="AA55" i="1"/>
  <c r="L55" i="1"/>
  <c r="AA51" i="1"/>
  <c r="L46" i="1"/>
  <c r="L37" i="1"/>
  <c r="AA32" i="1"/>
  <c r="AA26" i="1"/>
  <c r="L25" i="1"/>
  <c r="S143" i="2"/>
  <c r="L130" i="2"/>
  <c r="L103" i="2"/>
  <c r="L30" i="2"/>
  <c r="U136" i="10"/>
  <c r="S108" i="10"/>
  <c r="U108" i="10" s="1"/>
  <c r="AE93" i="10"/>
  <c r="S69" i="10"/>
  <c r="U69" i="10" s="1"/>
  <c r="K54" i="10"/>
  <c r="S48" i="10"/>
  <c r="S35" i="10"/>
  <c r="U35" i="10" s="1"/>
  <c r="S11" i="10"/>
  <c r="U11" i="10" s="1"/>
  <c r="S146" i="2"/>
  <c r="L120" i="2"/>
  <c r="L59" i="2"/>
  <c r="L27" i="2"/>
  <c r="K121" i="10"/>
  <c r="K116" i="10"/>
  <c r="S110" i="10"/>
  <c r="K74" i="10"/>
  <c r="K70" i="10"/>
  <c r="S65" i="10"/>
  <c r="U65" i="10" s="1"/>
  <c r="S56" i="10"/>
  <c r="U56" i="10" s="1"/>
  <c r="K46" i="10"/>
  <c r="U16" i="10"/>
  <c r="S147" i="2"/>
  <c r="L126" i="2"/>
  <c r="S122" i="2"/>
  <c r="S79" i="2"/>
  <c r="L72" i="2"/>
  <c r="L65" i="2"/>
  <c r="S53" i="2"/>
  <c r="L48" i="2"/>
  <c r="L22" i="2"/>
  <c r="L19" i="2"/>
  <c r="U135" i="10"/>
  <c r="U125" i="10"/>
  <c r="K107" i="10"/>
  <c r="K103" i="10"/>
  <c r="K66" i="10"/>
  <c r="S61" i="10"/>
  <c r="U61" i="10" s="1"/>
  <c r="U57" i="10"/>
  <c r="AA148" i="1"/>
  <c r="AA145" i="1"/>
  <c r="AA142" i="1"/>
  <c r="L141" i="1"/>
  <c r="L136" i="1"/>
  <c r="L132" i="1"/>
  <c r="AA127" i="1"/>
  <c r="L126" i="1"/>
  <c r="L121" i="1"/>
  <c r="L113" i="1"/>
  <c r="L105" i="1"/>
  <c r="L97" i="1"/>
  <c r="L95" i="1"/>
  <c r="L89" i="1"/>
  <c r="L82" i="1"/>
  <c r="AA80" i="1"/>
  <c r="AA79" i="1"/>
  <c r="AA76" i="1"/>
  <c r="AA75" i="1"/>
  <c r="L70" i="1"/>
  <c r="AA67" i="1"/>
  <c r="AA58" i="1"/>
  <c r="AA43" i="1"/>
  <c r="AA42" i="1"/>
  <c r="AA31" i="1"/>
  <c r="AA30" i="1"/>
  <c r="AA23" i="1"/>
  <c r="AA18" i="1"/>
  <c r="L17" i="1"/>
  <c r="AA15" i="1"/>
  <c r="L10" i="1"/>
  <c r="S149" i="2"/>
  <c r="AA148" i="2"/>
  <c r="AA146" i="2"/>
  <c r="AA145" i="2"/>
  <c r="L143" i="2"/>
  <c r="S138" i="2"/>
  <c r="S131" i="2"/>
  <c r="L128" i="2"/>
  <c r="L127" i="2"/>
  <c r="L122" i="2"/>
  <c r="S118" i="2"/>
  <c r="S116" i="2"/>
  <c r="S115" i="2"/>
  <c r="L112" i="2"/>
  <c r="L111" i="2"/>
  <c r="L102" i="2"/>
  <c r="S99" i="2"/>
  <c r="S94" i="2"/>
  <c r="L79" i="2"/>
  <c r="S67" i="2"/>
  <c r="S65" i="2"/>
  <c r="S60" i="2"/>
  <c r="L60" i="2"/>
  <c r="L57" i="2"/>
  <c r="L46" i="2"/>
  <c r="L43" i="2"/>
  <c r="L40" i="2"/>
  <c r="S36" i="2"/>
  <c r="L25" i="2"/>
  <c r="S23" i="2"/>
  <c r="U144" i="10"/>
  <c r="U142" i="10"/>
  <c r="K136" i="10"/>
  <c r="U130" i="10"/>
  <c r="K112" i="10"/>
  <c r="U99" i="10"/>
  <c r="AE90" i="10"/>
  <c r="K75" i="10"/>
  <c r="K71" i="10"/>
  <c r="S58" i="10"/>
  <c r="S39" i="10"/>
  <c r="K31" i="10"/>
  <c r="S23" i="10"/>
  <c r="U23" i="10" s="1"/>
  <c r="K21" i="10"/>
  <c r="S19" i="10"/>
  <c r="U19" i="10" s="1"/>
  <c r="L114" i="2"/>
  <c r="L100" i="2"/>
  <c r="L87" i="2"/>
  <c r="L55" i="2"/>
  <c r="K144" i="10"/>
  <c r="K133" i="10"/>
  <c r="S131" i="10"/>
  <c r="U131" i="10" s="1"/>
  <c r="S119" i="10"/>
  <c r="U119" i="10" s="1"/>
  <c r="S106" i="10"/>
  <c r="S104" i="10"/>
  <c r="U104" i="10" s="1"/>
  <c r="U98" i="10"/>
  <c r="K37" i="10"/>
  <c r="K33" i="10"/>
  <c r="L132" i="2"/>
  <c r="S119" i="2"/>
  <c r="L116" i="2"/>
  <c r="L110" i="2"/>
  <c r="S102" i="2"/>
  <c r="L95" i="2"/>
  <c r="S86" i="2"/>
  <c r="L68" i="2"/>
  <c r="L51" i="2"/>
  <c r="L33" i="2"/>
  <c r="S12" i="2"/>
  <c r="S124" i="10"/>
  <c r="U95" i="10"/>
  <c r="K79" i="10"/>
  <c r="K62" i="10"/>
  <c r="K51" i="10"/>
  <c r="S30" i="10"/>
  <c r="AA149" i="1"/>
  <c r="AA146" i="1"/>
  <c r="L145" i="1"/>
  <c r="AA136" i="1"/>
  <c r="AA133" i="1"/>
  <c r="AA129" i="1"/>
  <c r="AA128" i="1"/>
  <c r="AA119" i="1"/>
  <c r="AA118" i="1"/>
  <c r="AA111" i="1"/>
  <c r="AA110" i="1"/>
  <c r="AA103" i="1"/>
  <c r="AA102" i="1"/>
  <c r="AA92" i="1"/>
  <c r="AA91" i="1"/>
  <c r="AA83" i="1"/>
  <c r="AA78" i="1"/>
  <c r="AA71" i="1"/>
  <c r="AA68" i="1"/>
  <c r="AA60" i="1"/>
  <c r="AA59" i="1"/>
  <c r="AA47" i="1"/>
  <c r="AA46" i="1"/>
  <c r="L41" i="1"/>
  <c r="AA39" i="1"/>
  <c r="AA38" i="1"/>
  <c r="AA35" i="1"/>
  <c r="AA34" i="1"/>
  <c r="L29" i="1"/>
  <c r="AA24" i="1"/>
  <c r="AA19" i="1"/>
  <c r="AA147" i="2"/>
  <c r="S142" i="2"/>
  <c r="AA140" i="2"/>
  <c r="AA136" i="2"/>
  <c r="L124" i="2"/>
  <c r="L123" i="2"/>
  <c r="L118" i="2"/>
  <c r="S112" i="2"/>
  <c r="L108" i="2"/>
  <c r="L94" i="2"/>
  <c r="S91" i="2"/>
  <c r="L91" i="2"/>
  <c r="L89" i="2"/>
  <c r="L80" i="2"/>
  <c r="L67" i="2"/>
  <c r="S64" i="2"/>
  <c r="S57" i="2"/>
  <c r="L38" i="2"/>
  <c r="S35" i="2"/>
  <c r="L35" i="2"/>
  <c r="L17" i="2"/>
  <c r="S15" i="2"/>
  <c r="L15" i="2"/>
  <c r="L11" i="2"/>
  <c r="U147" i="10"/>
  <c r="U137" i="10"/>
  <c r="U122" i="10"/>
  <c r="K120" i="10"/>
  <c r="U112" i="10"/>
  <c r="U100" i="10"/>
  <c r="K99" i="10"/>
  <c r="U91" i="10"/>
  <c r="U85" i="10"/>
  <c r="K83" i="10"/>
  <c r="K78" i="10"/>
  <c r="S77" i="10"/>
  <c r="U77" i="10" s="1"/>
  <c r="S73" i="10"/>
  <c r="K67" i="10"/>
  <c r="K63" i="10"/>
  <c r="K60" i="10"/>
  <c r="U53" i="10"/>
  <c r="K50" i="10"/>
  <c r="U44" i="10"/>
  <c r="U28" i="10"/>
  <c r="S26" i="10"/>
  <c r="S24" i="10"/>
  <c r="U24" i="10" s="1"/>
  <c r="S15" i="10"/>
  <c r="U15" i="10" s="1"/>
  <c r="AA128" i="2"/>
  <c r="AA124" i="2"/>
  <c r="AA120" i="2"/>
  <c r="AA116" i="2"/>
  <c r="AA112" i="2"/>
  <c r="S109" i="2"/>
  <c r="AA108" i="2"/>
  <c r="S101" i="2"/>
  <c r="AA100" i="2"/>
  <c r="AA84" i="2"/>
  <c r="AA76" i="2"/>
  <c r="AA65" i="2"/>
  <c r="AA57" i="2"/>
  <c r="S54" i="2"/>
  <c r="AA53" i="2"/>
  <c r="AA52" i="2"/>
  <c r="S46" i="2"/>
  <c r="S38" i="2"/>
  <c r="AA36" i="2"/>
  <c r="S30" i="2"/>
  <c r="S29" i="2"/>
  <c r="AA28" i="2"/>
  <c r="S22" i="2"/>
  <c r="S21" i="2"/>
  <c r="AA20" i="2"/>
  <c r="AA12" i="2"/>
  <c r="S11" i="2"/>
  <c r="U139" i="10"/>
  <c r="U134" i="10"/>
  <c r="U93" i="10"/>
  <c r="U52" i="10"/>
  <c r="K38" i="10"/>
  <c r="K20" i="10"/>
  <c r="S18" i="10"/>
  <c r="K16" i="10"/>
  <c r="S14" i="10"/>
  <c r="K12" i="10"/>
  <c r="S10" i="10"/>
  <c r="AA131" i="2"/>
  <c r="AA127" i="2"/>
  <c r="AA123" i="2"/>
  <c r="AA119" i="2"/>
  <c r="AA115" i="2"/>
  <c r="AA111" i="2"/>
  <c r="AA107" i="2"/>
  <c r="S106" i="2"/>
  <c r="AA99" i="2"/>
  <c r="S98" i="2"/>
  <c r="S89" i="2"/>
  <c r="AA88" i="2"/>
  <c r="S82" i="2"/>
  <c r="AA81" i="2"/>
  <c r="S74" i="2"/>
  <c r="AA73" i="2"/>
  <c r="AA64" i="2"/>
  <c r="S63" i="2"/>
  <c r="AA56" i="2"/>
  <c r="S49" i="2"/>
  <c r="AA48" i="2"/>
  <c r="AA47" i="2"/>
  <c r="S41" i="2"/>
  <c r="AA40" i="2"/>
  <c r="AA39" i="2"/>
  <c r="AA31" i="2"/>
  <c r="AA23" i="2"/>
  <c r="AA13" i="2"/>
  <c r="AA9" i="2"/>
  <c r="U146" i="10"/>
  <c r="U138" i="10"/>
  <c r="U127" i="10"/>
  <c r="AE115" i="10"/>
  <c r="U97" i="10"/>
  <c r="K90" i="10"/>
  <c r="U83" i="10"/>
  <c r="U81" i="10"/>
  <c r="K55" i="10"/>
  <c r="K28" i="10"/>
  <c r="U80" i="10"/>
  <c r="U38" i="10"/>
  <c r="U92" i="10"/>
  <c r="K7" i="10"/>
  <c r="W8" i="2"/>
  <c r="X8" i="2" s="1"/>
  <c r="Y8" i="2"/>
  <c r="AA7" i="2"/>
  <c r="R8" i="2"/>
  <c r="S8" i="2" s="1"/>
  <c r="L8" i="2"/>
  <c r="W9" i="1"/>
  <c r="W8" i="1"/>
  <c r="AA8" i="1" s="1"/>
  <c r="S105" i="10"/>
  <c r="U105" i="10" s="1"/>
  <c r="K88" i="10"/>
  <c r="U76" i="10"/>
  <c r="S37" i="10"/>
  <c r="K10" i="10"/>
  <c r="U148" i="10"/>
  <c r="U140" i="10"/>
  <c r="U132" i="10"/>
  <c r="U128" i="10"/>
  <c r="K122" i="10"/>
  <c r="U118" i="10"/>
  <c r="K114" i="10"/>
  <c r="U110" i="10"/>
  <c r="AE110" i="10"/>
  <c r="K106" i="10"/>
  <c r="AE104" i="10"/>
  <c r="U102" i="10"/>
  <c r="K92" i="10"/>
  <c r="U78" i="10"/>
  <c r="U68" i="10"/>
  <c r="AE68" i="10"/>
  <c r="K147" i="10"/>
  <c r="K143" i="10"/>
  <c r="K139" i="10"/>
  <c r="K135" i="10"/>
  <c r="S117" i="10"/>
  <c r="U117" i="10" s="1"/>
  <c r="S101" i="10"/>
  <c r="U101" i="10" s="1"/>
  <c r="K96" i="10"/>
  <c r="U84" i="10"/>
  <c r="K80" i="10"/>
  <c r="K72" i="10"/>
  <c r="AE143" i="10"/>
  <c r="S113" i="10"/>
  <c r="U113" i="10" s="1"/>
  <c r="K131" i="10"/>
  <c r="K127" i="10"/>
  <c r="S123" i="10"/>
  <c r="U123" i="10" s="1"/>
  <c r="S121" i="10"/>
  <c r="U121" i="10" s="1"/>
  <c r="S109" i="10"/>
  <c r="U109" i="10" s="1"/>
  <c r="K146" i="10"/>
  <c r="K142" i="10"/>
  <c r="K138" i="10"/>
  <c r="K134" i="10"/>
  <c r="K130" i="10"/>
  <c r="K126" i="10"/>
  <c r="K118" i="10"/>
  <c r="U114" i="10"/>
  <c r="AE114" i="10"/>
  <c r="K110" i="10"/>
  <c r="K102" i="10"/>
  <c r="K100" i="10"/>
  <c r="AE97" i="10"/>
  <c r="U88" i="10"/>
  <c r="K84" i="10"/>
  <c r="K64" i="10"/>
  <c r="U94" i="10"/>
  <c r="U86" i="10"/>
  <c r="U82" i="10"/>
  <c r="AE75" i="10"/>
  <c r="S75" i="10"/>
  <c r="U75" i="10" s="1"/>
  <c r="AE67" i="10"/>
  <c r="S67" i="10"/>
  <c r="U67" i="10" s="1"/>
  <c r="U66" i="10"/>
  <c r="U60" i="10"/>
  <c r="S42" i="10"/>
  <c r="U42" i="10" s="1"/>
  <c r="K32" i="10"/>
  <c r="S21" i="10"/>
  <c r="U21" i="10" s="1"/>
  <c r="K97" i="10"/>
  <c r="K93" i="10"/>
  <c r="K89" i="10"/>
  <c r="K85" i="10"/>
  <c r="K81" i="10"/>
  <c r="K76" i="10"/>
  <c r="U72" i="10"/>
  <c r="AE72" i="10"/>
  <c r="K68" i="10"/>
  <c r="AE53" i="10"/>
  <c r="AE84" i="10"/>
  <c r="U73" i="10"/>
  <c r="S71" i="10"/>
  <c r="U71" i="10" s="1"/>
  <c r="U70" i="10"/>
  <c r="U64" i="10"/>
  <c r="S63" i="10"/>
  <c r="U63" i="10" s="1"/>
  <c r="AE44" i="10"/>
  <c r="U41" i="10"/>
  <c r="AE58" i="10"/>
  <c r="K57" i="10"/>
  <c r="K53" i="10"/>
  <c r="K49" i="10"/>
  <c r="K45" i="10"/>
  <c r="AE43" i="10"/>
  <c r="K42" i="10"/>
  <c r="K40" i="10"/>
  <c r="AE36" i="10"/>
  <c r="U36" i="10"/>
  <c r="S33" i="10"/>
  <c r="U33" i="10" s="1"/>
  <c r="S29" i="10"/>
  <c r="U29" i="10" s="1"/>
  <c r="U22" i="10"/>
  <c r="S13" i="10"/>
  <c r="U13" i="10" s="1"/>
  <c r="AE52" i="10"/>
  <c r="U32" i="10"/>
  <c r="S59" i="10"/>
  <c r="U59" i="10" s="1"/>
  <c r="S55" i="10"/>
  <c r="U54" i="10"/>
  <c r="S51" i="10"/>
  <c r="U51" i="10" s="1"/>
  <c r="S47" i="10"/>
  <c r="U47" i="10" s="1"/>
  <c r="S43" i="10"/>
  <c r="U43" i="10" s="1"/>
  <c r="K39" i="10"/>
  <c r="K36" i="10"/>
  <c r="K35" i="10"/>
  <c r="S34" i="10"/>
  <c r="U34" i="10" s="1"/>
  <c r="K18" i="10"/>
  <c r="K30" i="10"/>
  <c r="AE28" i="10"/>
  <c r="S25" i="10"/>
  <c r="U25" i="10" s="1"/>
  <c r="K22" i="10"/>
  <c r="S17" i="10"/>
  <c r="U17" i="10" s="1"/>
  <c r="K14" i="10"/>
  <c r="S9" i="10"/>
  <c r="U9" i="10" s="1"/>
  <c r="S31" i="10"/>
  <c r="K26" i="10"/>
  <c r="U20" i="10"/>
  <c r="U12" i="10"/>
  <c r="K8" i="10"/>
  <c r="S7" i="10"/>
  <c r="U7" i="10" s="1"/>
  <c r="L9" i="1"/>
  <c r="S141" i="2"/>
  <c r="S137" i="2"/>
  <c r="S133" i="2"/>
  <c r="S129" i="2"/>
  <c r="S125" i="2"/>
  <c r="S121" i="2"/>
  <c r="S117" i="2"/>
  <c r="S113" i="2"/>
  <c r="S93" i="2"/>
  <c r="S145" i="2"/>
  <c r="S90" i="2"/>
  <c r="S140" i="2"/>
  <c r="S136" i="2"/>
  <c r="S132" i="2"/>
  <c r="S128" i="2"/>
  <c r="L145" i="2"/>
  <c r="L141" i="2"/>
  <c r="L137" i="2"/>
  <c r="L133" i="2"/>
  <c r="L129" i="2"/>
  <c r="L125" i="2"/>
  <c r="L121" i="2"/>
  <c r="L117" i="2"/>
  <c r="L113" i="2"/>
  <c r="L109" i="2"/>
  <c r="L105" i="2"/>
  <c r="L101" i="2"/>
  <c r="L97" i="2"/>
  <c r="L93" i="2"/>
  <c r="L92" i="2"/>
  <c r="L86" i="2"/>
  <c r="L82" i="2"/>
  <c r="L78" i="2"/>
  <c r="S66" i="2"/>
  <c r="S58" i="2"/>
  <c r="L149" i="2"/>
  <c r="S92" i="2"/>
  <c r="S85" i="2"/>
  <c r="S81" i="2"/>
  <c r="S77" i="2"/>
  <c r="S70" i="2"/>
  <c r="S68" i="2"/>
  <c r="L66" i="2"/>
  <c r="S88" i="2"/>
  <c r="L70" i="2"/>
  <c r="S84" i="2"/>
  <c r="S80" i="2"/>
  <c r="S76" i="2"/>
  <c r="L74" i="2"/>
  <c r="L62" i="2"/>
  <c r="L58" i="2"/>
  <c r="L45" i="2"/>
  <c r="L54" i="2"/>
  <c r="S47" i="2"/>
  <c r="S44" i="2"/>
  <c r="S39" i="2"/>
  <c r="S28" i="2"/>
  <c r="S20" i="2"/>
  <c r="S14" i="2"/>
  <c r="S10" i="2"/>
  <c r="S56" i="2"/>
  <c r="L49" i="2"/>
  <c r="L41" i="2"/>
  <c r="S9" i="2"/>
  <c r="S7" i="2"/>
  <c r="S52" i="2"/>
  <c r="S51" i="2"/>
  <c r="S48" i="2"/>
  <c r="S43" i="2"/>
  <c r="S40" i="2"/>
  <c r="L36" i="2"/>
  <c r="S32" i="2"/>
  <c r="S24" i="2"/>
  <c r="L32" i="2"/>
  <c r="L28" i="2"/>
  <c r="L24" i="2"/>
  <c r="L20" i="2"/>
  <c r="L7" i="2"/>
  <c r="L14" i="2"/>
  <c r="L10" i="2"/>
  <c r="L61" i="1"/>
  <c r="L35" i="1"/>
  <c r="L19" i="1"/>
  <c r="L87" i="1"/>
  <c r="L83" i="1"/>
  <c r="L75" i="1"/>
  <c r="L69" i="1"/>
  <c r="L67" i="1"/>
  <c r="L147" i="1"/>
  <c r="L143" i="1"/>
  <c r="L139" i="1"/>
  <c r="L135" i="1"/>
  <c r="L131" i="1"/>
  <c r="L88" i="1"/>
  <c r="L77" i="1"/>
  <c r="L92" i="1"/>
  <c r="L124" i="1"/>
  <c r="L120" i="1"/>
  <c r="L116" i="1"/>
  <c r="L112" i="1"/>
  <c r="L108" i="1"/>
  <c r="L104" i="1"/>
  <c r="L100" i="1"/>
  <c r="L81" i="1"/>
  <c r="L59" i="1"/>
  <c r="L47" i="1"/>
  <c r="L31" i="1"/>
  <c r="L51" i="1"/>
  <c r="L43" i="1"/>
  <c r="L27" i="1"/>
  <c r="L56" i="1"/>
  <c r="L53" i="1"/>
  <c r="L39" i="1"/>
  <c r="L44" i="1"/>
  <c r="L36" i="1"/>
  <c r="L28" i="1"/>
  <c r="L23" i="1"/>
  <c r="L11" i="1"/>
  <c r="L48" i="1"/>
  <c r="L40" i="1"/>
  <c r="L32" i="1"/>
  <c r="L15" i="1"/>
  <c r="L24" i="1"/>
  <c r="L20" i="1"/>
  <c r="L16" i="1"/>
  <c r="L12" i="1"/>
  <c r="L8" i="1"/>
  <c r="J6" i="2"/>
  <c r="K6" i="2" s="1"/>
  <c r="AD7" i="10" l="1"/>
  <c r="AA7" i="10"/>
  <c r="AF7" i="10"/>
  <c r="AB7" i="2"/>
  <c r="Y37" i="8"/>
  <c r="Y17" i="8"/>
  <c r="Y140" i="8"/>
  <c r="Y25" i="8"/>
  <c r="AE45" i="10"/>
  <c r="AE21" i="10"/>
  <c r="AE33" i="10"/>
  <c r="AE71" i="10"/>
  <c r="AE87" i="10"/>
  <c r="AE85" i="10"/>
  <c r="AE89" i="10"/>
  <c r="Y69" i="8"/>
  <c r="Y53" i="8"/>
  <c r="Y29" i="8"/>
  <c r="Y71" i="8"/>
  <c r="Y75" i="8"/>
  <c r="Y21" i="8"/>
  <c r="X21" i="8"/>
  <c r="X15" i="8"/>
  <c r="X76" i="8"/>
  <c r="X91" i="8"/>
  <c r="Y95" i="8"/>
  <c r="X107" i="8"/>
  <c r="X88" i="8"/>
  <c r="X148" i="8"/>
  <c r="Y33" i="8"/>
  <c r="X27" i="8"/>
  <c r="X51" i="8"/>
  <c r="X35" i="8"/>
  <c r="Y79" i="8"/>
  <c r="X134" i="8"/>
  <c r="X73" i="8"/>
  <c r="Y23" i="8"/>
  <c r="X23" i="8"/>
  <c r="Y80" i="8"/>
  <c r="X80" i="8"/>
  <c r="Y8" i="8"/>
  <c r="X8" i="8"/>
  <c r="X32" i="8"/>
  <c r="X96" i="8"/>
  <c r="X123" i="8"/>
  <c r="X132" i="8"/>
  <c r="AE22" i="10"/>
  <c r="AE57" i="10"/>
  <c r="AE103" i="10"/>
  <c r="AE49" i="10"/>
  <c r="AE95" i="10"/>
  <c r="AE126" i="10"/>
  <c r="AE74" i="10"/>
  <c r="U124" i="10"/>
  <c r="AE70" i="10"/>
  <c r="AE48" i="10"/>
  <c r="AE10" i="10"/>
  <c r="AE18" i="10"/>
  <c r="AE108" i="10"/>
  <c r="AE122" i="10"/>
  <c r="AE82" i="10"/>
  <c r="U26" i="10"/>
  <c r="U46" i="10"/>
  <c r="U58" i="10"/>
  <c r="AE50" i="10"/>
  <c r="AE54" i="10"/>
  <c r="AE102" i="10"/>
  <c r="AE112" i="10"/>
  <c r="AE136" i="10"/>
  <c r="U37" i="10"/>
  <c r="AE15" i="10"/>
  <c r="AE131" i="10"/>
  <c r="AE91" i="10"/>
  <c r="AE138" i="10"/>
  <c r="AE146" i="10"/>
  <c r="AE135" i="10"/>
  <c r="AE12" i="10"/>
  <c r="AE20" i="10"/>
  <c r="AE79" i="10"/>
  <c r="AE142" i="10"/>
  <c r="U31" i="10"/>
  <c r="AE9" i="10"/>
  <c r="AE17" i="10"/>
  <c r="AE25" i="10"/>
  <c r="AE26" i="10"/>
  <c r="AE46" i="10"/>
  <c r="AE88" i="10"/>
  <c r="AE81" i="10"/>
  <c r="AE106" i="10"/>
  <c r="AE124" i="10"/>
  <c r="U48" i="10"/>
  <c r="AE80" i="10"/>
  <c r="AE123" i="10"/>
  <c r="AE107" i="10"/>
  <c r="U90" i="10"/>
  <c r="AE144" i="10"/>
  <c r="AE14" i="10"/>
  <c r="AE60" i="10"/>
  <c r="AE130" i="10"/>
  <c r="AE35" i="10"/>
  <c r="U10" i="10"/>
  <c r="U18" i="10"/>
  <c r="AE55" i="10"/>
  <c r="AE59" i="10"/>
  <c r="AE92" i="10"/>
  <c r="AE66" i="10"/>
  <c r="AE62" i="10"/>
  <c r="U106" i="10"/>
  <c r="AE113" i="10"/>
  <c r="AE139" i="10"/>
  <c r="AE118" i="10"/>
  <c r="AE148" i="10"/>
  <c r="AE147" i="10"/>
  <c r="U30" i="10"/>
  <c r="U14" i="10"/>
  <c r="AE16" i="10"/>
  <c r="AE31" i="10"/>
  <c r="AE109" i="10"/>
  <c r="AE137" i="10"/>
  <c r="AE11" i="10"/>
  <c r="AE38" i="10"/>
  <c r="AE141" i="10"/>
  <c r="AE34" i="10"/>
  <c r="AE145" i="10"/>
  <c r="AE129" i="10"/>
  <c r="AE77" i="10"/>
  <c r="U55" i="10"/>
  <c r="AE83" i="10"/>
  <c r="AE99" i="10"/>
  <c r="AE19" i="10"/>
  <c r="AE128" i="10"/>
  <c r="U39" i="10"/>
  <c r="AE98" i="10"/>
  <c r="AE132" i="10"/>
  <c r="AE116" i="10"/>
  <c r="AE120" i="10"/>
  <c r="AE41" i="10"/>
  <c r="AE65" i="10"/>
  <c r="AE125" i="10"/>
  <c r="AE94" i="10"/>
  <c r="AE73" i="10"/>
  <c r="AE119" i="10"/>
  <c r="AE23" i="10"/>
  <c r="AE7" i="10"/>
  <c r="AA8" i="2"/>
  <c r="U8" i="10"/>
  <c r="Z8" i="2"/>
  <c r="X9" i="1"/>
  <c r="AA9" i="1"/>
  <c r="X8" i="1"/>
  <c r="AB8" i="1" s="1"/>
  <c r="AE42" i="10"/>
  <c r="AE149" i="10"/>
  <c r="AE133" i="10"/>
  <c r="AE8" i="10" l="1"/>
  <c r="N6" i="8" l="1"/>
  <c r="O6" i="8" l="1"/>
  <c r="Q6" i="8" s="1"/>
  <c r="J6" i="8"/>
  <c r="A150" i="10"/>
  <c r="C29" i="9" s="1"/>
  <c r="V6" i="10"/>
  <c r="W6" i="10" s="1"/>
  <c r="I6" i="10"/>
  <c r="J6" i="10" l="1"/>
  <c r="K6" i="10"/>
  <c r="AA6" i="10"/>
  <c r="AF6" i="10" s="1"/>
  <c r="AC6" i="10" l="1"/>
  <c r="AE6" i="10" s="1"/>
  <c r="U150" i="10" l="1"/>
  <c r="C26" i="9" s="1"/>
  <c r="AE150" i="10"/>
  <c r="C28" i="9" s="1"/>
  <c r="AF150" i="10" l="1"/>
  <c r="C27" i="9" s="1"/>
  <c r="A150" i="1"/>
  <c r="L6" i="8" l="1"/>
  <c r="K6" i="8" s="1"/>
  <c r="L12" i="4" l="1"/>
  <c r="J7" i="1" l="1"/>
  <c r="K7" i="1" l="1"/>
  <c r="L7" i="1"/>
  <c r="O6" i="2"/>
  <c r="A150" i="8" l="1"/>
  <c r="C35" i="9" s="1"/>
  <c r="A150" i="2"/>
  <c r="C23" i="9" s="1"/>
  <c r="S6" i="8" l="1"/>
  <c r="T6" i="8" s="1"/>
  <c r="P6" i="8"/>
  <c r="R6" i="8" s="1"/>
  <c r="W6" i="8" l="1"/>
  <c r="X6" i="8" s="1"/>
  <c r="U6" i="8"/>
  <c r="V6" i="8" s="1"/>
  <c r="Z6" i="8" l="1"/>
  <c r="Z150" i="8" s="1"/>
  <c r="C33" i="9" s="1"/>
  <c r="Y6" i="8"/>
  <c r="Y150" i="8" s="1"/>
  <c r="C34" i="9" s="1"/>
  <c r="R150" i="8"/>
  <c r="C32" i="9" s="1"/>
  <c r="P7" i="1" l="1"/>
  <c r="O7" i="1" l="1"/>
  <c r="Q7" i="1" s="1"/>
  <c r="R7" i="1"/>
  <c r="T7" i="1"/>
  <c r="U7" i="1" s="1"/>
  <c r="T6" i="2"/>
  <c r="U6" i="2" s="1"/>
  <c r="P6" i="2"/>
  <c r="R6" i="2" s="1"/>
  <c r="Q6" i="2"/>
  <c r="L6" i="2" l="1"/>
  <c r="W7" i="1"/>
  <c r="S6" i="2"/>
  <c r="Y7" i="1"/>
  <c r="S7" i="1"/>
  <c r="Y6" i="2"/>
  <c r="Z6" i="2" s="1"/>
  <c r="W6" i="2"/>
  <c r="S150" i="2" l="1"/>
  <c r="C20" i="9" s="1"/>
  <c r="X7" i="1"/>
  <c r="AA7" i="1"/>
  <c r="Z7" i="1"/>
  <c r="AA6" i="2"/>
  <c r="X6" i="2"/>
  <c r="AB6" i="2" s="1"/>
  <c r="AB7" i="1" l="1"/>
  <c r="AB150" i="1" s="1"/>
  <c r="C15" i="9" s="1"/>
  <c r="AB150" i="2"/>
  <c r="C21" i="9" s="1"/>
  <c r="S150" i="1"/>
  <c r="C14" i="9" s="1"/>
  <c r="AA150" i="1"/>
  <c r="C16" i="9" s="1"/>
  <c r="AA150" i="2"/>
  <c r="C22" i="9" s="1"/>
  <c r="E11" i="9" l="1"/>
  <c r="C17" i="9"/>
  <c r="B11" i="9" s="1"/>
</calcChain>
</file>

<file path=xl/sharedStrings.xml><?xml version="1.0" encoding="utf-8"?>
<sst xmlns="http://schemas.openxmlformats.org/spreadsheetml/2006/main" count="1069" uniqueCount="430">
  <si>
    <t>MODELLO 1 - RSA MANTENIMENTO ALTO (PERIODO 1 gennaio 2025  - 31 dicembre 2025)</t>
  </si>
  <si>
    <t xml:space="preserve"> </t>
  </si>
  <si>
    <t>DATI UTENTE</t>
  </si>
  <si>
    <t>DATI STRUTTURA</t>
  </si>
  <si>
    <t>PERIODO DI RENDICONTAZIONE
 (dal 1 gennaio 2025  
al 31 dicembre 2025 - nel formato gg/mm/aaaa)</t>
  </si>
  <si>
    <t xml:space="preserve">N. GIORNI </t>
  </si>
  <si>
    <t xml:space="preserve">TOTALE GIORNI </t>
  </si>
  <si>
    <t>CAMPO DI CONTROLLO
nascosto</t>
  </si>
  <si>
    <t>ALTRI DATI UTENTE</t>
  </si>
  <si>
    <t>QUOTA SOCIALE GIORNALIERA</t>
  </si>
  <si>
    <t xml:space="preserve">IMPORTO dovuto alla RSA per  giorni di degenza
 (PERIODO 1/01/2025 - 31/12/2025)  </t>
  </si>
  <si>
    <t xml:space="preserve">DATI ISEE </t>
  </si>
  <si>
    <t xml:space="preserve"> DATI INDENNITA'  ACCOMPAGNAMEN
TO </t>
  </si>
  <si>
    <t>COMPARTECIPAZIONE AI SENSI DELLA DGR N. 614/2025</t>
  </si>
  <si>
    <t>N. 
Progres
sivo</t>
  </si>
  <si>
    <t xml:space="preserve">UTENTE
(inserire le iniziali) </t>
  </si>
  <si>
    <t xml:space="preserve">COMUNE  di residenza </t>
  </si>
  <si>
    <t xml:space="preserve">STRUTTURA REGIONALE ACCREDITATA
  (selezionare da menu a tendina)
</t>
  </si>
  <si>
    <t xml:space="preserve"> ALTRA STRUTTURA ACCREDITATA
(specificare nome completo della struttura  - no della società di gestione - e indirizzo preciso della sede operativa)</t>
  </si>
  <si>
    <t>DATA RICOVERO  
(se è precedente al periodo di rendicontazione inserire 01/01/2025)</t>
  </si>
  <si>
    <t xml:space="preserve">DATA DIMISSIONI
 (se non dimesso prima del 31/12/2025 inserire 31/12/2025)
 </t>
  </si>
  <si>
    <t xml:space="preserve"> PRESENZE
 gg. a tariffa 
INTERA
  euro 59,20</t>
  </si>
  <si>
    <t xml:space="preserve"> ASSENZE 
 gg.  a tariffa RIDOTTA 
 euro 45,71</t>
  </si>
  <si>
    <t xml:space="preserve">TOTALE GG. DEGENZA </t>
  </si>
  <si>
    <r>
      <t xml:space="preserve">Campo di controllo (totale dei giorni di degenza  secondo le date del periodo di ricovero  - </t>
    </r>
    <r>
      <rPr>
        <b/>
        <sz val="8"/>
        <color rgb="FFC00000"/>
        <rFont val="Calibri"/>
        <family val="2"/>
      </rPr>
      <t xml:space="preserve"> 
non può eccedere 365 gg. annui) </t>
    </r>
  </si>
  <si>
    <t xml:space="preserve">Campo di controllo      colonna H
 (GG. PRESENZE CORRETTI DETRATTE ASSENZE) </t>
  </si>
  <si>
    <r>
      <t xml:space="preserve">ISEE
ANNUALE  (se ISEE è uguale a zero inserire 0,00) </t>
    </r>
    <r>
      <rPr>
        <b/>
        <sz val="8"/>
        <color rgb="FFC00000"/>
        <rFont val="Calibri"/>
        <family val="2"/>
      </rPr>
      <t>COMPILARE SEMPRE</t>
    </r>
  </si>
  <si>
    <t xml:space="preserve">INTERA 
euro 59,20 </t>
  </si>
  <si>
    <t>RIDOTTA
  euro 45,71</t>
  </si>
  <si>
    <t>a quota sociale giornaliera
 INTERA 59,20</t>
  </si>
  <si>
    <t xml:space="preserve"> a quota sociale giornaliera 
RIDOTTA  45,71</t>
  </si>
  <si>
    <t xml:space="preserve">TOTALE
 QUOTA SOCIALE  DOVUTA ALLA STRUTTURA </t>
  </si>
  <si>
    <t>ISEE DI RIFERIMENTO PER CALCOLO COEFFICIENTE</t>
  </si>
  <si>
    <t>COEFFICIENTE DI CONTRIBUZIONE  UTENTE</t>
  </si>
  <si>
    <t xml:space="preserve">IMPORTO GIORNALIERO ACCOMPAGNO PER l'anno 2025
</t>
  </si>
  <si>
    <t xml:space="preserve"> QUOTA GIORNALIERA INTERA  a carico dell'UTENTE</t>
  </si>
  <si>
    <t xml:space="preserve"> QUOTA GIORNALIERA INTERA  a carico del COMUNE</t>
  </si>
  <si>
    <t xml:space="preserve"> QUOTA GIORNALIERA  RIDOTTA a  carico dell'UTENTE</t>
  </si>
  <si>
    <t>QUOTA GIORNALIERA RIDOTTA a carico  del COMUNE</t>
  </si>
  <si>
    <t>QUOTA TOTALE UTENTE 
AL 31/12/2025</t>
  </si>
  <si>
    <t>QUOTA TOTALE
 COMUNE 
 AL 31/12/2025</t>
  </si>
  <si>
    <t>NO</t>
  </si>
  <si>
    <t>MODELLO 2 - RSA MANTENIMENTO BASSO (PERIODO 1 gennaio 2025 - 31 dicembre 2025)</t>
  </si>
  <si>
    <t>PERIODO DI RENDICONTAZIONE
 (dal 1 gennaio 2025  al 
31 dicembre 2025 - nel formato gg/mm/aaaa)</t>
  </si>
  <si>
    <t>N. GIORNI</t>
  </si>
  <si>
    <t xml:space="preserve">TOTALE GIORNI  </t>
  </si>
  <si>
    <t xml:space="preserve">CAMPO DI CONTROLLO
nascosto     </t>
  </si>
  <si>
    <t xml:space="preserve"> DATI INDENNITA'  ACCOMPAGNAMENTO </t>
  </si>
  <si>
    <t xml:space="preserve">COMPARTECIPAZIONE AI SENSI DELLA DGR N. 614/2025 </t>
  </si>
  <si>
    <t xml:space="preserve">STRUTTURA REGIONALE ACCREDITATA  (selezionare da menu a tendina)
</t>
  </si>
  <si>
    <t xml:space="preserve"> ALTRA STRUTTURA  ACCREDITATA
(specificare nome completo della struttura  - no della società di gestione - e indirizzo preciso della sede operativa)</t>
  </si>
  <si>
    <t xml:space="preserve">DATA DIMISSIONI (se non dimesso prima del 31/12/2025 inserire 31/12/2025)
 </t>
  </si>
  <si>
    <t xml:space="preserve"> PRESENZE 
 gg. a tariffa 
INTERA
  € 49,20</t>
  </si>
  <si>
    <t xml:space="preserve"> ASSENZE 
 gg.  a tariffa RIDOTTA
  € 35,71</t>
  </si>
  <si>
    <t xml:space="preserve">TOTALE DEGENZA </t>
  </si>
  <si>
    <r>
      <t xml:space="preserve">Campo di controllo         
   (totale dei giorni di degenza  secondo le date del periodo di ricovero  - 
</t>
    </r>
    <r>
      <rPr>
        <b/>
        <sz val="8"/>
        <color rgb="FFC00000"/>
        <rFont val="Calibri"/>
        <family val="2"/>
      </rPr>
      <t xml:space="preserve"> non può eccedere 365 gg. annui)</t>
    </r>
    <r>
      <rPr>
        <b/>
        <sz val="8"/>
        <rFont val="Calibri"/>
        <family val="2"/>
      </rPr>
      <t xml:space="preserve"> </t>
    </r>
  </si>
  <si>
    <r>
      <t>ISEE
ANNUALE  (se ISEE è uguale a zero inserire 0,00)</t>
    </r>
    <r>
      <rPr>
        <b/>
        <sz val="8"/>
        <color rgb="FFFF0000"/>
        <rFont val="Calibri"/>
        <family val="2"/>
      </rPr>
      <t xml:space="preserve"> </t>
    </r>
    <r>
      <rPr>
        <b/>
        <sz val="8"/>
        <color rgb="FFC00000"/>
        <rFont val="Calibri"/>
        <family val="2"/>
      </rPr>
      <t>COMPILARE SEMPRE</t>
    </r>
  </si>
  <si>
    <t>INTERA 
euro 49,20</t>
  </si>
  <si>
    <t>RIDOTTA 
 euro 35,71</t>
  </si>
  <si>
    <t>a quota sociale giornaliera 
INTERA
 49,20</t>
  </si>
  <si>
    <t xml:space="preserve"> a quota sociale giornaliera 
RIDOTTA  
35,71</t>
  </si>
  <si>
    <t xml:space="preserve">TOTALE
 QUOTA SOCIALE  DOVUTA ALLA STRUTTURA  </t>
  </si>
  <si>
    <t>QUOTA TOTALE 
COMUNE 
 AL 31/12/2025</t>
  </si>
  <si>
    <t>MODELLO 3 - RSA FUORI REGIONE (PERIODO 1 gennaio 2025  - 31 dicembre 2025)</t>
  </si>
  <si>
    <t>PERIODO DI RENDICONTAZIONE 
(dal 1 gennaio 2025  al
 31 dicembre 2025- nel formato gg/mm/aaaa)</t>
  </si>
  <si>
    <t>TOTALE GIORNI</t>
  </si>
  <si>
    <t xml:space="preserve">IMPORTO dovuto alla RSA per  giorni di degenza
 (PERIODO 01/01/2025 - 31/12/2025)  </t>
  </si>
  <si>
    <r>
      <t>STRUTTURA FUORI REGIONE
specificare il nome completo della struttura  (no della società di gestione) e l’indirizzo preciso</t>
    </r>
    <r>
      <rPr>
        <b/>
        <u/>
        <sz val="8"/>
        <rFont val="Calibri"/>
        <family val="2"/>
      </rPr>
      <t xml:space="preserve"> 
della sede operativa</t>
    </r>
    <r>
      <rPr>
        <b/>
        <sz val="8"/>
        <rFont val="Calibri"/>
        <family val="2"/>
      </rPr>
      <t>)</t>
    </r>
  </si>
  <si>
    <t xml:space="preserve"> PRESENZE 
 gg. a tariffa 
INTERA
</t>
  </si>
  <si>
    <t xml:space="preserve"> ASSENZE 
 gg.  a tariffa RIDOTTA
</t>
  </si>
  <si>
    <t xml:space="preserve">Campo di controllo      colonna G
 (GG. PRESENZE CORRETTI DETRATTE ASSENZE) </t>
  </si>
  <si>
    <t xml:space="preserve">INTERA 
</t>
  </si>
  <si>
    <t xml:space="preserve">RIDOTTA 
</t>
  </si>
  <si>
    <t xml:space="preserve">TOTALE 
QUOTA SOCIALE  DOVUTA ALLA STRUTTURA  </t>
  </si>
  <si>
    <t>IMPORTO GIORNALIERO ACCOMPAGNO PER l'anno 2025</t>
  </si>
  <si>
    <t xml:space="preserve"> QUOTA GIORNALIERA  INTERA a  carico dell'UTENTE DA FORMULA</t>
  </si>
  <si>
    <t xml:space="preserve"> QUOTA GIORNALIERA  RIDOTTA a  carico dell'UTENTE DA FORMULA</t>
  </si>
  <si>
    <t>MODELLO 4 - RSA  SEMIRESIDENZIALE  (PERIODO 1 gennaio 2025  - 31 dicembre 2025)</t>
  </si>
  <si>
    <t>N. GIORNI 
PERIODO DAL 1/01/2025
 AL 31/12/2025
(secondo le indicazioni riportate nelle circolari regionali e nelle note di compilazione)</t>
  </si>
  <si>
    <t xml:space="preserve">CAMPO DI CONTROLLO nascosto     </t>
  </si>
  <si>
    <t xml:space="preserve">IMPORTO dovuto alla RSA
 (PERIODO 1/01/2025 - 31/12/2025  </t>
  </si>
  <si>
    <t xml:space="preserve">STRUTTURA REGIONALE ACCREDITATA 
(selezionare da menu a tendina)
</t>
  </si>
  <si>
    <t>DATA RICOVERO  
(se è precedente al periodo di rendicontazione inserire 1/01/2025)</t>
  </si>
  <si>
    <t xml:space="preserve">DATA DIMISSIONI 
(se non dimesso prima del 31/12/2025 inserire 31/12/2025)
 </t>
  </si>
  <si>
    <t xml:space="preserve"> GG. PRESENZE
  A TARIFFA INTERA
  euro 30,78</t>
  </si>
  <si>
    <t>GG. ASSENZE
 A TARIFFA RIDOTTA 
euro 20,29</t>
  </si>
  <si>
    <r>
      <rPr>
        <b/>
        <sz val="8"/>
        <rFont val="Calibri"/>
        <family val="2"/>
      </rPr>
      <t xml:space="preserve">Campo di controllo         
    (totale dei giorni di degenza  secondo le date del periodo di ricovero  -
</t>
    </r>
    <r>
      <rPr>
        <b/>
        <sz val="8"/>
        <color rgb="FFC00000"/>
        <rFont val="Calibri"/>
        <family val="2"/>
      </rPr>
      <t xml:space="preserve">  non può eccedere 302 gg. annui)
</t>
    </r>
  </si>
  <si>
    <t xml:space="preserve">
DEGENZA 
GG. MASSIMI  per il periodo inserito</t>
  </si>
  <si>
    <r>
      <t xml:space="preserve">ISEE
ANNUALE 
 (se ISEE è uguale a zero inserire 0,00) </t>
    </r>
    <r>
      <rPr>
        <b/>
        <sz val="8"/>
        <color rgb="FFC00000"/>
        <rFont val="Calibri"/>
        <family val="2"/>
      </rPr>
      <t>COMPILARE SEMPRE</t>
    </r>
  </si>
  <si>
    <t>INTERA 
euro 30,78</t>
  </si>
  <si>
    <t xml:space="preserve">RIDOTTA
 euro 20,29 </t>
  </si>
  <si>
    <t>a quota sociale giornaliera
 INTERA
euro 30,78</t>
  </si>
  <si>
    <t xml:space="preserve"> a quota sociale giornaliera
RIDOTTA
euro 20,29</t>
  </si>
  <si>
    <t xml:space="preserve">TOTALE 
QUOTA SOCIALE  DOVUTA ALLA STRUTTURA </t>
  </si>
  <si>
    <t xml:space="preserve"> QUOTA GIORNALIERA
a carico dell'UTENTE</t>
  </si>
  <si>
    <t xml:space="preserve"> QUOTA GIORNALIERA 
a carico del COMUNE</t>
  </si>
  <si>
    <t xml:space="preserve"> QUOTA GIORNALIERA  RIDOTTA
a carico  UTENTE</t>
  </si>
  <si>
    <t>QUOTA GIORNALIERA RIDOTTA
a carico del COMUNE</t>
  </si>
  <si>
    <t xml:space="preserve">QUOTA TOTALE UTENTE 
AL 31/12/2025
</t>
  </si>
  <si>
    <t xml:space="preserve">ALLEGATO </t>
  </si>
  <si>
    <t xml:space="preserve">TABELLA RIEPILOGATIVA </t>
  </si>
  <si>
    <t>Periodo 1.01.2025 – 31.12.2025</t>
  </si>
  <si>
    <t>COMUNE</t>
  </si>
  <si>
    <t xml:space="preserve">REFERENTE: </t>
  </si>
  <si>
    <t xml:space="preserve">RESIDENZIALE LIVELLO ALTO (MODELLO 1 - MANTENIMENTO A) </t>
  </si>
  <si>
    <t>TOTALE SPESA SOCIALE</t>
  </si>
  <si>
    <t>Totale della quota sociale dovuta alle strutture per il livello Mantenimento Alto (tot. Colonna S del modello di rendicontazione 1- rigo n. 150)</t>
  </si>
  <si>
    <t>TOTALE SPESA A CARICO COMUNALE</t>
  </si>
  <si>
    <t>Totale speso dal Comune per il livello Mantenimento Alto (tot. Colonna AB del modello di rendicontazione 1 - rigo n. 150)</t>
  </si>
  <si>
    <t>TOTALE SPESA A CARICO UTENTI</t>
  </si>
  <si>
    <t>Totale speso dagli utenti per il livello Mantenimento Alto (tot. Colonna AA del modello di rendicontazione 1- rigo n. 150)</t>
  </si>
  <si>
    <t xml:space="preserve">TOTALE NN. UTENTI </t>
  </si>
  <si>
    <t>N. complessivo degli utenti assistiti per il livello Mantenimento Alto (Colonna A del modello di rendicontazione 1 – rigo n. 150)</t>
  </si>
  <si>
    <t xml:space="preserve">RESIDENZIALE LIVELLO BASSO (MODELLO 2 - MANTENIMENTO B) </t>
  </si>
  <si>
    <t>Totale della quota sociale dovuta alle strutture per il livello Mantenimento Basso (tot. Colonna S del modello di rendicontazione 2- rigo n. 150)</t>
  </si>
  <si>
    <t>Totale speso dal Comune per il livello Mantenimento Basso (tot. Colonna AB del modello di rendicontazione 2 - rigo n. 150)</t>
  </si>
  <si>
    <t>Totale speso dagli utenti per il livello Mantenimento Basso (tot. Colonna AA del modello di rendicontazione 2 - rigo n. 150)</t>
  </si>
  <si>
    <t>N. complessivo degli utenti assistiti per il livello Mantenimento Basso (Colonna A del modello di rendicontazione 2 – rigo 150)</t>
  </si>
  <si>
    <t xml:space="preserve">RESIDENZIALE FUORI REGIONE (MODELLO 3) </t>
  </si>
  <si>
    <t>N. complessivo degli utenti assistiti in strutture fuori Regione Lazio (tot. Colonna A del modello di rendicontazione 3 – rigo 150)</t>
  </si>
  <si>
    <t xml:space="preserve">SEMIRESIDENZIALE (MODELLO 4) </t>
  </si>
  <si>
    <t>Totale della quota sociale dovuta alle strutture per il livello Semiresidenziale  (tot. Colonna R del modello di rendicontazione 4 - rigo n. 150)</t>
  </si>
  <si>
    <t>Totale speso dal Comune per il livello Semiresidenziale  
(tot. Colonna Z del modello di rendicontazione 4 - rigo n. 150)</t>
  </si>
  <si>
    <t>Totale speso dagli utenti per il livello Semiresidenziale 
(tot. Colonna Y del modello di rendicontazione 4 - rigo n. 150)</t>
  </si>
  <si>
    <t>N. complessivo degli utenti assistiti per il livello Semiresidenziale (Colonna A del modello di rendicontazione 4 – rigo n. 150)</t>
  </si>
  <si>
    <r>
      <t xml:space="preserve">1) INSERIRE </t>
    </r>
    <r>
      <rPr>
        <b/>
        <u/>
        <sz val="18"/>
        <color indexed="8"/>
        <rFont val="Calibri"/>
        <family val="2"/>
      </rPr>
      <t>ESCLUSIVAMENTE</t>
    </r>
    <r>
      <rPr>
        <b/>
        <sz val="11"/>
        <color indexed="8"/>
        <rFont val="Calibri"/>
        <family val="2"/>
      </rPr>
      <t xml:space="preserve"> I DATI NEI CAMPI EVIDENZIATI COLORATI DI VERDE RISPETTANDO IL FORMATO INDICATO</t>
    </r>
  </si>
  <si>
    <t xml:space="preserve"> A PRESCINDERE DAL LIVELLO ASSISTENZIALE RENDICONTATO, INSERIRE ALL’INTERNO DEL FOGLIO DI CALCOLO N. 1 –  RESIDENZIALE LIVELLO ELEVATO IL NOME DEL COMUNE TERRITORIALMENTE COMPETENTE ALL'INTEGRAZIONE DELLA RETTA (CELLA D2)</t>
  </si>
  <si>
    <r>
      <t xml:space="preserve">3) </t>
    </r>
    <r>
      <rPr>
        <b/>
        <u/>
        <sz val="18"/>
        <rFont val="Calibri"/>
        <family val="2"/>
      </rPr>
      <t>NON MODIFICARE LE COLONNE</t>
    </r>
    <r>
      <rPr>
        <b/>
        <sz val="11"/>
        <rFont val="Calibri"/>
        <family val="2"/>
      </rPr>
      <t xml:space="preserve"> IN CUI SONO INSERITE LE FORMULE DI CALCOLO </t>
    </r>
  </si>
  <si>
    <t>N. PROGRESSIVO</t>
  </si>
  <si>
    <t>INSERIRE IL NUMERO PROGRESSIVO UTENTI</t>
  </si>
  <si>
    <t>INSERIRE LE INIZIALI DEL COGNOME E NOME</t>
  </si>
  <si>
    <t>INSERIRE IL NOME DEL COMUNE TERRITORIALMENTE COMPETENTE ALL'INTEGRAZIONE DELLA RETTA</t>
  </si>
  <si>
    <t xml:space="preserve">STRUTTURA REGIONALE ACCREDITATA
(selezionare da menu a tendina)
</t>
  </si>
  <si>
    <r>
      <t>UTILIZZARE IL MENU A TENDINA  che contiene le strutture della Regione Lazio pubbliche e private accreditate.</t>
    </r>
    <r>
      <rPr>
        <sz val="11"/>
        <rFont val="Calibri"/>
        <family val="2"/>
      </rPr>
      <t xml:space="preserve"> 
IMPORTANTE: NON MODIFICARE, CANCELLARE, RIMUOVERE   IL FOGLIO  ELENCO STRUTTURE "MENU TENDINA" PERCHE' RENDEREBBE INEFFICACE IL MENU A TENDINA</t>
    </r>
  </si>
  <si>
    <t xml:space="preserve">ALTRA STRUTTURA 
</t>
  </si>
  <si>
    <r>
      <t>PER "</t>
    </r>
    <r>
      <rPr>
        <b/>
        <sz val="11"/>
        <rFont val="Calibri"/>
        <family val="2"/>
      </rPr>
      <t>ALTRA STRUTTURA"</t>
    </r>
    <r>
      <rPr>
        <sz val="11"/>
        <rFont val="Calibri"/>
        <family val="2"/>
      </rPr>
      <t xml:space="preserve"> SI INTENDE UNA STRUTTURA RSA ACCREDITATA CON IL SSR MA NON COMPRESA NEL MENU A TENDINA DELLA  COLONNA PRECEDENTE per la quale occorre indicare manualmente i dati della stessa (nome completo della struttura  e l’indirizzo preciso della sede operativa - non inserire nome del gestore della struttura)</t>
    </r>
  </si>
  <si>
    <t>DATI STRUTTURA FUORI REGIONE
(COMPILARE IL MODELLO RSA FUORI REGIONE)</t>
  </si>
  <si>
    <t>STRUTTURA FUORI REGIONE
(specificare il nome completo della struttura  e l’indirizzo preciso della sede operativa)</t>
  </si>
  <si>
    <r>
      <t>Nel caso di</t>
    </r>
    <r>
      <rPr>
        <b/>
        <sz val="11"/>
        <rFont val="Calibri"/>
        <family val="2"/>
      </rPr>
      <t xml:space="preserve"> STRUTTURA FUORI REGIONE</t>
    </r>
    <r>
      <rPr>
        <sz val="11"/>
        <rFont val="Calibri"/>
        <family val="2"/>
      </rPr>
      <t xml:space="preserve"> occorre inserire manualmente i dati della stessa (indicare nome e indirizzo della sede operativa). </t>
    </r>
  </si>
  <si>
    <t xml:space="preserve">DATA RICOVERO  
</t>
  </si>
  <si>
    <t xml:space="preserve">DATA DIMISSIONI
 </t>
  </si>
  <si>
    <t xml:space="preserve">N. GIORNI DEGENZA  (regime residenziale)                                                                  </t>
  </si>
  <si>
    <t xml:space="preserve"> PRESENZE
 giorni a tariffa INTERA
 </t>
  </si>
  <si>
    <t xml:space="preserve"> ASSENZE
 giorni a tariffa RIDOTTA
</t>
  </si>
  <si>
    <t xml:space="preserve">N. GIORNI DEGENZA  (regime semiresidenziale)                                                                  </t>
  </si>
  <si>
    <t xml:space="preserve">ASSENZE - GIORNATE A TARIFFA RIDOTTA
</t>
  </si>
  <si>
    <t xml:space="preserve">TOTALE  GIORNI DEGENZA </t>
  </si>
  <si>
    <t xml:space="preserve">non compilare </t>
  </si>
  <si>
    <t xml:space="preserve">ISEE ANNUALE 
</t>
  </si>
  <si>
    <t>QUOTA SOCIALE GIORNALIERA REGIME RESIDENZIALE</t>
  </si>
  <si>
    <t xml:space="preserve">A TARIFFA INTERA </t>
  </si>
  <si>
    <t xml:space="preserve">A TARIFFA RIDOTTA 
QUOTA INTERA - € 13, 49 (VITTO E LAVANOLO) 
</t>
  </si>
  <si>
    <t>QUOTA SOCIALE GIORNALIERA REGIME SEMIRESIDENZIALE</t>
  </si>
  <si>
    <t xml:space="preserve">A TARIFFA RIDOTTA 
QUOTA INTERA - € 10,49 (VITTO E LAVANOLO)
</t>
  </si>
  <si>
    <t>QUOTA SOCIALE GIORNALIERA FUORI REGIONE</t>
  </si>
  <si>
    <t xml:space="preserve">a quota sociale giornaliera INTERA </t>
  </si>
  <si>
    <t xml:space="preserve"> a quota sociale giornaliera RIDOTTA  </t>
  </si>
  <si>
    <t xml:space="preserve">TOTALE QUOTA SOCIALE  DOVUTA ALLA STRUTTURA </t>
  </si>
  <si>
    <t>DATI ISEE</t>
  </si>
  <si>
    <t>DATI INDENNITA' DI ACCOMPAGNAMENTO (SOLO REGIME RESIDENZIALE)</t>
  </si>
  <si>
    <t>IMPORTO GIORNALIE
RO ACCOMPAGNO 
(solo se percepito)</t>
  </si>
  <si>
    <t>QUOTA GIORNALIERA INTERA  a carico dell'UTENTE</t>
  </si>
  <si>
    <t>QUOTA GIORNALIERA INTERA  a carico del COMUNE</t>
  </si>
  <si>
    <t xml:space="preserve"> QUOTA GIORNALIERA  RIDOTTA a  carico dell'UTENTE </t>
  </si>
  <si>
    <t>QUOTA GIORNALIERA (PRESENZE A TARIFFA INTERA) a carico dell'UTENTE</t>
  </si>
  <si>
    <t xml:space="preserve"> QUOTA
 GIORNALIERA (PRESENZE A TARIFFA INTERA)
a carico del COMUNE</t>
  </si>
  <si>
    <t xml:space="preserve">   QUOTA GIORNALIERA  RIDOTTA  
(assenze a tariffa ridotta)
a carico  dell'UTENTE</t>
  </si>
  <si>
    <t>QUOTA GIORNALIERA RIDOTTA (assenze a tariffa ridotta)
a carico del COMUNE</t>
  </si>
  <si>
    <t>FOGLIO ELENCO STRUTTURE "MENU TENDINA"</t>
  </si>
  <si>
    <t>ACCOMPAGNO</t>
  </si>
  <si>
    <t>MANTENIMENTO ALTO</t>
  </si>
  <si>
    <t>MANTENIMENO BASSO</t>
  </si>
  <si>
    <t>SEMIRESIDENZIALE</t>
  </si>
  <si>
    <t>SI</t>
  </si>
  <si>
    <t>ALESSANDRINO</t>
  </si>
  <si>
    <t>BELLOSGUARDO</t>
  </si>
  <si>
    <t>ICILIO GIORGIO MANCINI</t>
  </si>
  <si>
    <t>AUXOLOGICO ROMA BUON PASTORE</t>
  </si>
  <si>
    <t xml:space="preserve">NOSTRA SIGNORA DEL SACRO CUORE DI ISSOUDUN </t>
  </si>
  <si>
    <t>LONGONI</t>
  </si>
  <si>
    <t>ANNI AZZURRI PARCO DI VEIO (ex Barbarano Romano)</t>
  </si>
  <si>
    <t>CASTELLO DELLA QUIETE</t>
  </si>
  <si>
    <t>RESIDENZA PONTINA</t>
  </si>
  <si>
    <t>APPIA FELICE</t>
  </si>
  <si>
    <t>CIRENE</t>
  </si>
  <si>
    <t>SAN FRANCESCO</t>
  </si>
  <si>
    <t>AURORA HOSPITAL Presidio 1</t>
  </si>
  <si>
    <t>CITTA' DI RIETI</t>
  </si>
  <si>
    <t xml:space="preserve">SANT'ELISABETTA 2 </t>
  </si>
  <si>
    <t>CLINICA S. ANTONIO</t>
  </si>
  <si>
    <t>SANTA RUFINA</t>
  </si>
  <si>
    <t>CASA DEGLI ANGELI CUSTODI</t>
  </si>
  <si>
    <t>COLLE CESARANO</t>
  </si>
  <si>
    <t>VILLA ADRIANA (Civitavecchia)</t>
  </si>
  <si>
    <t>DELLA MELAGRANA (RSA PUBBLICA ASL RM5)</t>
  </si>
  <si>
    <t>VILLA CARLA (Aprilia)</t>
  </si>
  <si>
    <t>TOTI - ISTUTUTO ROMANO S. MICHELE</t>
  </si>
  <si>
    <t>VILLA CARLA (Fiumicino)</t>
  </si>
  <si>
    <t>Festività Nazionali  2025</t>
  </si>
  <si>
    <t>Data</t>
  </si>
  <si>
    <t>Giorno</t>
  </si>
  <si>
    <t xml:space="preserve">tot. Festività escluse domeniche </t>
  </si>
  <si>
    <t>EBRAICA</t>
  </si>
  <si>
    <t>VITERBO (ex Giovanni XXIII)</t>
  </si>
  <si>
    <t>Capodanno</t>
  </si>
  <si>
    <t>mer</t>
  </si>
  <si>
    <t>domeniche 2025</t>
  </si>
  <si>
    <t>52 sabati ma 1 è festivo</t>
  </si>
  <si>
    <t>GLIA ANNALI</t>
  </si>
  <si>
    <t>Epifania</t>
  </si>
  <si>
    <t>lun</t>
  </si>
  <si>
    <t>tot. Festivi</t>
  </si>
  <si>
    <t>CORI</t>
  </si>
  <si>
    <t>INI CITTA' BIANCA</t>
  </si>
  <si>
    <t>Pasqua</t>
  </si>
  <si>
    <t>DOM</t>
  </si>
  <si>
    <t>DOMUS AUREA</t>
  </si>
  <si>
    <t>INI DIVISIONE MEDICUS</t>
  </si>
  <si>
    <t>Pasquetta</t>
  </si>
  <si>
    <t xml:space="preserve">tot. Lavorativi esclusi domeniche e festivi </t>
  </si>
  <si>
    <t>DON ORIONE</t>
  </si>
  <si>
    <t>L'ASSUNTA</t>
  </si>
  <si>
    <t>Anniversario della Liberazione</t>
  </si>
  <si>
    <t>ven</t>
  </si>
  <si>
    <t>FLAMINIA (ex Soratte)</t>
  </si>
  <si>
    <t>LA TERESIANA</t>
  </si>
  <si>
    <t>Festa del Lavoro</t>
  </si>
  <si>
    <t>gio</t>
  </si>
  <si>
    <t xml:space="preserve"> GG. FESTIVITà NAZIONALI</t>
  </si>
  <si>
    <t>FONDAZIONE TURATI</t>
  </si>
  <si>
    <t>LE QUERCE CASA DEI NONNI</t>
  </si>
  <si>
    <t>Festa della Repubblica</t>
  </si>
  <si>
    <t>GG FESTIVI SENZA DOMENICHE</t>
  </si>
  <si>
    <t>GLI ANNALI</t>
  </si>
  <si>
    <t>Ferragosto</t>
  </si>
  <si>
    <t xml:space="preserve"> DOMENICHE FESTIVITà</t>
  </si>
  <si>
    <t>IHG - RSA 1 Geriatria</t>
  </si>
  <si>
    <t>MADONNA DELLE GRAZIE</t>
  </si>
  <si>
    <t xml:space="preserve">Ognissanti </t>
  </si>
  <si>
    <t>sab</t>
  </si>
  <si>
    <t xml:space="preserve"> TOT. LAVORATIVI escludendo anche i sabati</t>
  </si>
  <si>
    <t xml:space="preserve">IHG - RSA 2 Disabilità </t>
  </si>
  <si>
    <t>MARIA IMMACOLATA (Nerola)</t>
  </si>
  <si>
    <t>Immacolata</t>
  </si>
  <si>
    <t>IHG - RSA 3 Geriatria</t>
  </si>
  <si>
    <t>MINTURNO POGGIO DUCALE</t>
  </si>
  <si>
    <t>Natale</t>
  </si>
  <si>
    <t>MYOSOTIS</t>
  </si>
  <si>
    <t>Santo Stefano</t>
  </si>
  <si>
    <t>IL PIGNETO</t>
  </si>
  <si>
    <t>MONTE BUONO</t>
  </si>
  <si>
    <t>IL TETTO</t>
  </si>
  <si>
    <t>NOMENTANA HOSPITAL (ex Valle dei Corsi)</t>
  </si>
  <si>
    <t>OASI TABOR</t>
  </si>
  <si>
    <t>PADRE LUIGI MONTI</t>
  </si>
  <si>
    <t>ISTITUTO SANTO VOLTO</t>
  </si>
  <si>
    <t>PARCO DELLE ROSE</t>
  </si>
  <si>
    <t>REGINA PACIS (Colleferro)</t>
  </si>
  <si>
    <t>RESIDENZA AURELIA
(ex Santa Marinella)</t>
  </si>
  <si>
    <t>RESIDENZA CIMINA</t>
  </si>
  <si>
    <t>LIVIA TIBERINA</t>
  </si>
  <si>
    <t>RESIDENZA MAGNOLIA</t>
  </si>
  <si>
    <t>MADONNA DEL ROSARIO</t>
  </si>
  <si>
    <t>SALUS Isola Liri</t>
  </si>
  <si>
    <t>SAN GERMANO</t>
  </si>
  <si>
    <t>MATER DEI</t>
  </si>
  <si>
    <t>SAN GIUSEPPE (Roma)</t>
  </si>
  <si>
    <t>MERRY HOUSE</t>
  </si>
  <si>
    <t>SAN GIUSEPPE (Acquapendente- VT)</t>
  </si>
  <si>
    <t>SAN RAFFAELE BORBONA</t>
  </si>
  <si>
    <t xml:space="preserve">SAN RAFFAELE MONTECOMPATRI </t>
  </si>
  <si>
    <t>SANTA CHIARA</t>
  </si>
  <si>
    <t>NEUROLOGICAL CENTRE OF LATIUM - Istituto di Neuroscienze</t>
  </si>
  <si>
    <t>SANTA MARIA CASTROCIELO</t>
  </si>
  <si>
    <t>VALLE DEI CASALI (ex RSA Corviale)</t>
  </si>
  <si>
    <t>VILLA AZZURRA</t>
  </si>
  <si>
    <t>OPERA MADONNA DEL DIVINO AMORE SECONDA</t>
  </si>
  <si>
    <t>VILLA DEI PINI</t>
  </si>
  <si>
    <t>VILLA DELLE MAGNOLIE</t>
  </si>
  <si>
    <t>POLICLINICO ITALIA</t>
  </si>
  <si>
    <t>VILLA DELLE QUERCE - RSA 2</t>
  </si>
  <si>
    <t>QUINTA STELLA</t>
  </si>
  <si>
    <t>VILLA GIUSEPPINA</t>
  </si>
  <si>
    <t>REGINA COELORUM</t>
  </si>
  <si>
    <t>VILLA IMMACOLATA (Viterbo)</t>
  </si>
  <si>
    <t>VILLA LETIZIA</t>
  </si>
  <si>
    <t>VILLA LUANA</t>
  </si>
  <si>
    <t>VILLA MARIA IMMACOLATA</t>
  </si>
  <si>
    <t>RESIDENZA OLIMPIA</t>
  </si>
  <si>
    <t>VILLA NINA</t>
  </si>
  <si>
    <t>VILLA ROSA</t>
  </si>
  <si>
    <t>RIO OASI</t>
  </si>
  <si>
    <t>VILLA SERENA</t>
  </si>
  <si>
    <t>SACRA FAMIGLIA</t>
  </si>
  <si>
    <t>SACRO CUORE</t>
  </si>
  <si>
    <t>SALUS Monelli</t>
  </si>
  <si>
    <t xml:space="preserve">SALUS Broccostella </t>
  </si>
  <si>
    <t>SAN CAMILLO (Sora)</t>
  </si>
  <si>
    <t>SAN GIOVANNI DI DIO Fatebenefratelli</t>
  </si>
  <si>
    <t>SAN GIUSEPPE (Acquapendente -VT)</t>
  </si>
  <si>
    <t>SAN LUIGI GONZAGA</t>
  </si>
  <si>
    <t>SAN MICHELE ARCANGELO</t>
  </si>
  <si>
    <t>SAN MICHELE HOSPITAL</t>
  </si>
  <si>
    <t>SAN RAFFAELE FLAMINIA</t>
  </si>
  <si>
    <t>SAN RAFFAELE MONTE MARIO (Roma)</t>
  </si>
  <si>
    <t>SAN RAFFAELE ROCCA DI PAPA</t>
  </si>
  <si>
    <t>SAN RAFFAELE SABAUDIA</t>
  </si>
  <si>
    <t>SAN RAFFAELE TREVIGNANO</t>
  </si>
  <si>
    <t>SANTA FRANCESCA ROMANA</t>
  </si>
  <si>
    <t>SANTA LUCIA DEI FONTANILI</t>
  </si>
  <si>
    <t>SANTA RITA (presso Casa di Cura Nepi)</t>
  </si>
  <si>
    <t>SANT'ELISABETTA</t>
  </si>
  <si>
    <t>SANT'ELISABETTA 2 (Fiuggi)</t>
  </si>
  <si>
    <t>VALLE DEI CASALI (ex  Corviale)</t>
  </si>
  <si>
    <r>
      <t xml:space="preserve">VILLA ALBANI (RSA </t>
    </r>
    <r>
      <rPr>
        <b/>
        <u/>
        <sz val="11"/>
        <rFont val="Calibri Light"/>
        <family val="2"/>
        <scheme val="major"/>
      </rPr>
      <t>pubblica</t>
    </r>
    <r>
      <rPr>
        <b/>
        <sz val="11"/>
        <rFont val="Calibri Light"/>
        <family val="2"/>
        <scheme val="major"/>
      </rPr>
      <t xml:space="preserve"> - ASL RM6)</t>
    </r>
  </si>
  <si>
    <t>VILLA ANNA (ex Sorrentino)</t>
  </si>
  <si>
    <t>VILLA ARDEATINA</t>
  </si>
  <si>
    <t>VILLA AURORA</t>
  </si>
  <si>
    <t>VILLA BENEDETTA (ex Villa Armonia)</t>
  </si>
  <si>
    <t>VILLA CHIARA</t>
  </si>
  <si>
    <t>VILLA DEGLI ULIVI</t>
  </si>
  <si>
    <t>VILLA DELLE QUERCE</t>
  </si>
  <si>
    <t>VILLA GAIA</t>
  </si>
  <si>
    <t>VILLA GIULIA</t>
  </si>
  <si>
    <t>VILLA LUCIA</t>
  </si>
  <si>
    <t>VILLA MENDICINI</t>
  </si>
  <si>
    <t>VILLA SILVANA</t>
  </si>
  <si>
    <t>VILLA TUSCOLANA</t>
  </si>
  <si>
    <t>VILLA VERDE</t>
  </si>
  <si>
    <t>DISTRETTO
SOCIOSANITARIO:</t>
  </si>
  <si>
    <t>DATI STRUTTURA 
(si ricorda di allegare la documentazione prevista dalla DGR n. 614/2025 - Allegato A, paragrafo Prestazioni fuori Regione)</t>
  </si>
  <si>
    <t>QUOTA SOCIALE GIORNALIERA
 (PARI AL 50% DELLA TARIFFA GIORNALIERA  - STABILITA DALLA REGIONE DELLA STRUTTURA)</t>
  </si>
  <si>
    <t xml:space="preserve">presenze a quota sociale giornaliera 
INTERA </t>
  </si>
  <si>
    <t xml:space="preserve"> assenze a quota sociale giornaliera 
RIDOTTA  </t>
  </si>
  <si>
    <t>Campo di controllo      
(giorni di degenza totali secondo le date del periodo di ricovero)</t>
  </si>
  <si>
    <t>Totale della quota sociale dovuta alle strutture fuori Regione Lazio (tot. Colonna U del modello di rendicontazione 3 - rigo n. 150)</t>
  </si>
  <si>
    <t>Totale speso dal Comune per strutture fuori Regione Lazio (tot. Colonna AF del modello di rendicontazione 3 - rigo n. 150)</t>
  </si>
  <si>
    <t>Totale speso dagli utenti per strutture fuori Regione Lazio (tot. Colonna AE del modello di rendicontazione 3 - rigo n. 150)</t>
  </si>
  <si>
    <t>TARIFFA SOCIALE GIORNALIERA INTERA</t>
  </si>
  <si>
    <r>
      <t xml:space="preserve">TARIFFA SOCIALE GIORNALIERA RIDOTTA
 </t>
    </r>
    <r>
      <rPr>
        <b/>
        <sz val="8"/>
        <color rgb="FFC00000"/>
        <rFont val="Calibri"/>
        <family val="2"/>
      </rPr>
      <t>(compilare se inseriti gg. di assenza in colonna H)</t>
    </r>
  </si>
  <si>
    <t xml:space="preserve"> TOTALE 
GIORNI
DEGENZA (Colonne
 H + I)
 </t>
  </si>
  <si>
    <t>RENDICONTAZIONE SPESA 2025
RSA</t>
  </si>
  <si>
    <r>
      <t xml:space="preserve">DISTRETTO SOCIOSANITARIO:   
</t>
    </r>
    <r>
      <rPr>
        <i/>
        <sz val="10"/>
        <color rgb="FFC00000"/>
        <rFont val="Calibri"/>
        <family val="2"/>
      </rPr>
      <t xml:space="preserve">(inserire in campo D2)     </t>
    </r>
  </si>
  <si>
    <r>
      <rPr>
        <b/>
        <sz val="11"/>
        <rFont val="Calibri"/>
        <family val="2"/>
      </rPr>
      <t>COMUNE:</t>
    </r>
    <r>
      <rPr>
        <sz val="11"/>
        <rFont val="Calibri"/>
        <family val="2"/>
      </rPr>
      <t xml:space="preserve"> 
</t>
    </r>
    <r>
      <rPr>
        <i/>
        <sz val="10"/>
        <color rgb="FFC00000"/>
        <rFont val="Calibri"/>
        <family val="2"/>
      </rPr>
      <t>(inserire in campo D3)</t>
    </r>
  </si>
  <si>
    <r>
      <rPr>
        <b/>
        <sz val="11"/>
        <rFont val="Calibri"/>
        <family val="2"/>
      </rPr>
      <t>REFERENTE:</t>
    </r>
    <r>
      <rPr>
        <sz val="11"/>
        <rFont val="Calibri"/>
        <family val="2"/>
      </rPr>
      <t xml:space="preserve">   
</t>
    </r>
    <r>
      <rPr>
        <sz val="10"/>
        <rFont val="Calibri"/>
        <family val="2"/>
      </rPr>
      <t>cognome- nome -telefono - mail</t>
    </r>
    <r>
      <rPr>
        <sz val="11"/>
        <rFont val="Calibri"/>
        <family val="2"/>
      </rPr>
      <t xml:space="preserve">
</t>
    </r>
    <r>
      <rPr>
        <i/>
        <sz val="10"/>
        <color rgb="FFC00000"/>
        <rFont val="Calibri"/>
        <family val="2"/>
      </rPr>
      <t>(compilare sempre - inserire in campo D4)</t>
    </r>
  </si>
  <si>
    <t>TOT.  NN. 
UTENTI ASSISTITI      
    (n. complessivo per tutti i livelli assistenziali)</t>
  </si>
  <si>
    <t>Campo di controllo        
tariffe</t>
  </si>
  <si>
    <r>
      <rPr>
        <sz val="11"/>
        <rFont val="Calibri"/>
        <family val="2"/>
      </rPr>
      <t xml:space="preserve">Per le giornate di assenza dell'utente non viene pagata alla struttura la quota relativa al vitto e al lavanolo, il cui importo corrisponde per il regime residenziale a €  13,49. La casistica delle assenze è indicata al paragrafo Gestione assenze dell'allegato A della DGR n.614/2025. 
</t>
    </r>
    <r>
      <rPr>
        <b/>
        <sz val="11"/>
        <rFont val="Calibri"/>
        <family val="2"/>
      </rPr>
      <t xml:space="preserve">DA INSERIRE I GIORNI DI ASSENZA SOLO SE LA SPESA E' STATA EFFETTIVAMENTE SOSTENUTA/DA FATTURARE
</t>
    </r>
    <r>
      <rPr>
        <sz val="11"/>
        <color rgb="FFFF0000"/>
        <rFont val="Calibri"/>
        <family val="2"/>
      </rPr>
      <t xml:space="preserve">
</t>
    </r>
  </si>
  <si>
    <t>Se l'utente non è stato dimesso prima del 31/12/2025 inserire nel campo 31/12/2025</t>
  </si>
  <si>
    <r>
      <t xml:space="preserve">Le giornate a </t>
    </r>
    <r>
      <rPr>
        <b/>
        <sz val="11"/>
        <rFont val="Calibri"/>
        <family val="2"/>
      </rPr>
      <t>quota sociale ridotta</t>
    </r>
    <r>
      <rPr>
        <sz val="11"/>
        <rFont val="Calibri"/>
        <family val="2"/>
      </rPr>
      <t xml:space="preserve"> coincidono con le giornate di assenza dell'utente dalla struttura secondo la casisitica prevista dalla DGR n. 614/2025. In tali giornate non viene pagata alla struttura la quota relativa al vitto e alla lavanolo che corrisponde a  </t>
    </r>
    <r>
      <rPr>
        <b/>
        <sz val="11"/>
        <rFont val="Calibri"/>
        <family val="2"/>
      </rPr>
      <t>€ 10,49</t>
    </r>
    <r>
      <rPr>
        <sz val="11"/>
        <rFont val="Calibri"/>
        <family val="2"/>
      </rPr>
      <t xml:space="preserve"> (REGIME SEMIRESIDENZIALE) -  </t>
    </r>
    <r>
      <rPr>
        <b/>
        <sz val="11"/>
        <rFont val="Calibri"/>
        <family val="2"/>
      </rPr>
      <t>DA INSERIRE I GIORNI A TARIFFA RIDOTTA SOLO SE LA SPESA E' STATA EFFETTIVAMENTE SOSTENUTA/DA FATTURARE</t>
    </r>
    <r>
      <rPr>
        <sz val="11"/>
        <rFont val="Calibri"/>
        <family val="2"/>
      </rPr>
      <t xml:space="preserve">
</t>
    </r>
  </si>
  <si>
    <t>TARIFFA SOCIALE GIORNALIERA INTERA
(MODELLO FUORI REGIONE)</t>
  </si>
  <si>
    <t>TARIFFA GIORNALIERA RIDOTTA
(MODELLO FUORI REGIONE)</t>
  </si>
  <si>
    <t>QUOTA TOTALE COMUNE 
 AL 31/12/2025</t>
  </si>
  <si>
    <t>COMPARTECIPAZIONE AI SENSI DELLA DGR n. 614/2025 (REGIME RESIDENZIALE E SEMIRESIDENZIALE)</t>
  </si>
  <si>
    <r>
      <t xml:space="preserve">2)  </t>
    </r>
    <r>
      <rPr>
        <b/>
        <sz val="11"/>
        <color rgb="FFC00000"/>
        <rFont val="Calibri"/>
        <family val="2"/>
      </rPr>
      <t xml:space="preserve">A PRESCINDERE DAL LIVELLO ASSISTENZIALE RENDICONTATO, DA INSERIRE SEMPRE ALL’INTERNO DEL FOGLIO DI CALCOLO N. 1 –  RSA MANTENIMENTO ALTO I DATI IDENTIFICATIVI CHE RISULTERANNO RIPORTATI IN TABELLA RIEPILOGATIVA:
- DISTRETTO SOCIOSANITARIO:    (inserire in cella D2)
- COMUNE (inserire in cella D3);
- IL REFERENTE: cognome - nome - recapito telefonico - mail  (inserire in cella D4) </t>
    </r>
  </si>
  <si>
    <r>
      <t xml:space="preserve">non compilare 
</t>
    </r>
    <r>
      <rPr>
        <sz val="12"/>
        <color rgb="FFC00000"/>
        <rFont val="Calibri"/>
        <family val="2"/>
      </rPr>
      <t>In caso di errata compilazione rilascia i seguenti messaggi di errore:
-se non sono correttamente compilati i campi relatici al periodo di degenza:"Inserire periodo in colonne (...)";
-se non inseriti i giorni: "Inserire gg. presenza in colonna (..)";
- se il n. dei giorni è superiore al periodo inserito: "Errore supera n. max Giorni! verificare periodo inserito"; 
- se il n. dei giorni corrisponde esattamente al periodo inserito rilascia messaggio:  "OK";
- se inferiore al periodo inserito: nessun messaggio;
-se non inserito ISEE: "Inserire Isee in colonna (...);
-se non indicato si/no accompagno: "Fleggare si/no colonna (..)".
Attenzione il campo di controllo effettua il controllo dei campi di compilazione in sequenza, pertanto in presenza di  errori di compilazione di più campi rilascia un solo messaggio di errore alla volta (es. se non inseriti nè i giorni nè l'isee indicherà prima l'errata compilazione del campo "giorni" e - solo successivamente alla corretta compilazione di detto campo - indicherà l'errore di mancata compilazione del campo Isee).</t>
    </r>
  </si>
  <si>
    <r>
      <rPr>
        <b/>
        <sz val="11"/>
        <color rgb="FFC00000"/>
        <rFont val="Calibri"/>
        <family val="2"/>
      </rPr>
      <t>COMPILARE SEMPRE</t>
    </r>
    <r>
      <rPr>
        <sz val="11"/>
        <color indexed="8"/>
        <rFont val="Calibri"/>
        <family val="2"/>
      </rPr>
      <t xml:space="preserve">
(Si raccomanda di inserire sempre il valore ISEE 
 Se ISEE è uguale a zero inserire 0,00)
ISEE MASSIMO AMMISSIBILE € 20.000</t>
    </r>
  </si>
  <si>
    <r>
      <t xml:space="preserve">Indennità accompagnamento  (SI/NO)
</t>
    </r>
    <r>
      <rPr>
        <sz val="11"/>
        <color rgb="FF000000"/>
        <rFont val="Calibri"/>
        <family val="2"/>
      </rPr>
      <t>per il regime residenziale</t>
    </r>
  </si>
  <si>
    <t xml:space="preserve">IMPORTO dovuto alla RSA per  giorni di degenza anno 2025                                                   </t>
  </si>
  <si>
    <t>DATA RICOVERO  
(se è precedente al periodo di rendicontazione inserire 01/09/2025)</t>
  </si>
  <si>
    <r>
      <t xml:space="preserve">INDENNITA' DI ACCOMPAGNAMENTO
</t>
    </r>
    <r>
      <rPr>
        <b/>
        <sz val="8"/>
        <color rgb="FFC00000"/>
        <rFont val="Calibri"/>
        <family val="2"/>
      </rPr>
      <t>(selezionare SI/NO da menu tendina) COMPILARE SEMPRE</t>
    </r>
  </si>
  <si>
    <r>
      <t xml:space="preserve">INDENNITA' DI ACCOMPAGNAMENTO
</t>
    </r>
    <r>
      <rPr>
        <b/>
        <sz val="8"/>
        <color rgb="FFC00000"/>
        <rFont val="Calibri"/>
        <family val="2"/>
      </rPr>
      <t>(Selezionare SI/NO da menu tendina) COMPILARE SEMPRE</t>
    </r>
  </si>
  <si>
    <t>PERIODO DI RENDICONTAZIONE
 (dal 1 settembre 2025  
al 31 dicembre 2025 - nel formato gg/mm/aaaa)</t>
  </si>
  <si>
    <t>N. GIORNI DEGENZA PER LIVELLO DI PRESTAZIONE</t>
  </si>
  <si>
    <t>PERIODO DI RENDICONTAZIONE
 (dal 1 GENNAIO 2025 al 31 DICEMBRE 2025- nel formato gg/mm/aaaa)</t>
  </si>
  <si>
    <t>LIVELLO DI PRESTAZIONE</t>
  </si>
  <si>
    <t xml:space="preserve">INCREMENTO IMPORTO QUOTA SOCIALE GIORNALIERA </t>
  </si>
  <si>
    <t>LIVELLO</t>
  </si>
  <si>
    <t>MANTENIMENTO A</t>
  </si>
  <si>
    <t>MANTENIMENTO B</t>
  </si>
  <si>
    <r>
      <t xml:space="preserve">MANTENIMENTO A/B/SEMIRESIDENZIALE
</t>
    </r>
    <r>
      <rPr>
        <b/>
        <sz val="8"/>
        <color rgb="FFC00000"/>
        <rFont val="Calibri"/>
        <family val="2"/>
        <scheme val="minor"/>
      </rPr>
      <t>(selezionare livello da menu tendina)</t>
    </r>
  </si>
  <si>
    <t>COMPARTECIPAZIONE PER INCREMENTO TARIFFA AI SENSI DELLA DGR N. 877/2025</t>
  </si>
  <si>
    <t>CAMPO DI CONTROLLO GIORNI</t>
  </si>
  <si>
    <r>
      <t xml:space="preserve">TOT. N. GIORNI DEGENZA 
</t>
    </r>
    <r>
      <rPr>
        <b/>
        <sz val="8"/>
        <color rgb="FFC00000"/>
        <rFont val="Calibri"/>
        <family val="2"/>
        <scheme val="minor"/>
      </rPr>
      <t>(non può eccedere n. 122 gg. per regime residenziale o n. 101 gg. per semiresidenziale)</t>
    </r>
  </si>
  <si>
    <t xml:space="preserve">Campo di controllo   
  GG. DEGENZA  NEL PERIODO RENDICONTATO  </t>
  </si>
  <si>
    <t>MODELLO 5 -  CONTRIBUTO STRAORDINARIO RSA -  SPESA PER INCREMENTO TARIFFA RESIDENZIALE E SEMIRESIDENZIALE (PERIODO 1 settembre 2025  - 31 dicembre 2025)</t>
  </si>
  <si>
    <t>MANTENIMENTO 
A
€ 5,66</t>
  </si>
  <si>
    <t>MANTENIMENTO B 
€ 4,7</t>
  </si>
  <si>
    <t>SEMIRESIDENZIALE
  € 2,95</t>
  </si>
  <si>
    <t xml:space="preserve">TOT. SPESA SOSTENUTA DAL COMUNE
(importo complessivo Modelli nn.1/4  per tutti i livelli assistenziali) </t>
  </si>
  <si>
    <t xml:space="preserve">CONTRIBUTO STRAORDINARIO (MODELLO 5) </t>
  </si>
  <si>
    <t>N. complessivo degli utenti in carico al 1.09.2025 per i vari livelli assistenziali (Colonna A del modello di rendicontazione 5 – rigo n. 150)</t>
  </si>
  <si>
    <t>TOT. UTENTI IN CARICO
AL I SETTEMBRE 2025</t>
  </si>
  <si>
    <t>TOT. UTENTI NON IN CARICO
AL I SETTEMBRE 2025</t>
  </si>
  <si>
    <t>N. complessivo degli utent non in carico al 1.09.2025 per i vari livelli assistenziali (Colonna I del modello di rendicontazione 5 – rigo n. 150)</t>
  </si>
  <si>
    <t>TOTALE SPESA  COMUNALE (UTENTI IN CARICO)</t>
  </si>
  <si>
    <t>TOTALE SPESA COMUNALE
 (UTENTI NON IN CARICO)</t>
  </si>
  <si>
    <t>Totale speso dal Comune per utenti in carico al 1.09.2025 nei vari livelli assistenziali 
(tot. Colonna H del modello di rendicontazione 5 - rigo n. 150)</t>
  </si>
  <si>
    <t>TOT. SPESA COMUNE     AL 31/12/2025
(UTENTI IN CARICO)</t>
  </si>
  <si>
    <t>TOT. SPESA COMUNE     AL 31/12/2025
(UTENTI NON IN CARICO)</t>
  </si>
  <si>
    <t>Totale speso dal Comune per utenti non in carico al 1.09.2025 nei vari livelli assistenziali 
(tot. Colonna S del modello di rendicontazione 5 - rigo n. 150)</t>
  </si>
  <si>
    <t>B) LEGENDA MODELLI NN. 1/4</t>
  </si>
  <si>
    <r>
      <t xml:space="preserve">DATI UTENTI IN CARICO
 (CON ISEE </t>
    </r>
    <r>
      <rPr>
        <b/>
        <u/>
        <sz val="9"/>
        <rFont val="Calibri"/>
        <family val="2"/>
      </rPr>
      <t>&lt;</t>
    </r>
    <r>
      <rPr>
        <b/>
        <sz val="9"/>
        <rFont val="Calibri"/>
        <family val="2"/>
      </rPr>
      <t xml:space="preserve"> € 20.000,00) </t>
    </r>
  </si>
  <si>
    <t>DATI UTENTI COMPARTECIPATI NON IN CARICO</t>
  </si>
  <si>
    <t>INSERIRE LE INIZIALI DEL COGNOME E NOME DEGLI UTENTI RENDICONTATI 
GIA' INSERITI NEI MODELLI DI RENDICONTAZIONE N. 1 "RSA MANTENIMENTO ALTO" N. 2 "RSA MANTENIMENTO BASSO" E N. 4 "RSA SEMIRESIDENZIALE"</t>
  </si>
  <si>
    <r>
      <t xml:space="preserve">INDICARE SEMPRE </t>
    </r>
    <r>
      <rPr>
        <b/>
        <u/>
        <sz val="11"/>
        <color rgb="FFC00000"/>
        <rFont val="Calibri"/>
        <family val="2"/>
      </rPr>
      <t>ESCLUSIVAMENTE</t>
    </r>
    <r>
      <rPr>
        <sz val="11"/>
        <rFont val="Calibri"/>
        <family val="2"/>
      </rPr>
      <t xml:space="preserve"> </t>
    </r>
    <r>
      <rPr>
        <b/>
        <u/>
        <sz val="11"/>
        <color rgb="FFC00000"/>
        <rFont val="Calibri"/>
        <family val="2"/>
      </rPr>
      <t>DAL MENU A TENDINA</t>
    </r>
    <r>
      <rPr>
        <b/>
        <sz val="11"/>
        <color rgb="FFC00000"/>
        <rFont val="Calibri"/>
        <family val="2"/>
      </rPr>
      <t xml:space="preserve"> </t>
    </r>
    <r>
      <rPr>
        <sz val="11"/>
        <rFont val="Calibri"/>
        <family val="2"/>
      </rPr>
      <t xml:space="preserve">:
fleggare SI o NO 
indicare "SI"  solo se percepito
</t>
    </r>
    <r>
      <rPr>
        <sz val="11"/>
        <color rgb="FFC00000"/>
        <rFont val="Calibri"/>
        <family val="2"/>
      </rPr>
      <t>(attenzione da non utilizzare la funzione "incolla" che renderebbe non operativa la relativa formula di calcolo).</t>
    </r>
    <r>
      <rPr>
        <sz val="11"/>
        <rFont val="Calibri"/>
        <family val="2"/>
      </rPr>
      <t xml:space="preserve">
S</t>
    </r>
    <r>
      <rPr>
        <b/>
        <sz val="11"/>
        <rFont val="Calibri"/>
        <family val="2"/>
      </rPr>
      <t>e indicato "SI" verificare il corretto inserimento del valore € 17,82 nella corrispondente colonna di calcolo V</t>
    </r>
  </si>
  <si>
    <r>
      <t xml:space="preserve">MANTENIMENTO A/B/SEMIRESIDENZIALE
</t>
    </r>
    <r>
      <rPr>
        <b/>
        <sz val="11"/>
        <color rgb="FFC00000"/>
        <rFont val="Calibri"/>
        <family val="2"/>
        <scheme val="minor"/>
      </rPr>
      <t>(selezionare livello da menu tendina)</t>
    </r>
  </si>
  <si>
    <r>
      <t xml:space="preserve">N. GIORNI DEGENZA NEL PERIODO RENDICONTATO  
</t>
    </r>
    <r>
      <rPr>
        <b/>
        <sz val="8"/>
        <color rgb="FFC00000"/>
        <rFont val="Calibri"/>
        <family val="2"/>
        <scheme val="minor"/>
      </rPr>
      <t>(non può eccedere n. 122 gg. per regime residenziale o n. 101 gg. per semiresidenziale)</t>
    </r>
  </si>
  <si>
    <r>
      <t xml:space="preserve">INSERIRE IL TOT. DEI GIORNI DI DEGENZA DELL'UTENTE COMPRESI NEL PERIODO RENDICONTATO (1.09.2025/31.12.2025, O NEL  PERIODO INFERIORE IN CASO DI INGRESSO SUCCESSIVO AL 1.09.2025 O DIMISSIONE/DECESSO IN DATA ANTECEDENTE IL 31.12.2025) 
</t>
    </r>
    <r>
      <rPr>
        <sz val="11"/>
        <color rgb="FFC00000"/>
        <rFont val="Calibri"/>
        <family val="2"/>
      </rPr>
      <t>(Attenzione il n. di giorni non può eccedere n. 122 gg. per regime residenziale o n. 101 gg. per semiresidenziale)</t>
    </r>
  </si>
  <si>
    <t>MANTENIMENTO A € 5,66</t>
  </si>
  <si>
    <t>SEMIRESIDENZIALE   € 2,95</t>
  </si>
  <si>
    <t>MANTENIMENTO B  € 4,7</t>
  </si>
  <si>
    <r>
      <t xml:space="preserve">A) UTENTI IN CARICO AL 1 SETTEMBRE 2025
 (CON ISEE </t>
    </r>
    <r>
      <rPr>
        <u/>
        <sz val="12"/>
        <color theme="1"/>
        <rFont val="Calibri"/>
        <family val="2"/>
        <scheme val="minor"/>
      </rPr>
      <t>&lt;</t>
    </r>
    <r>
      <rPr>
        <sz val="12"/>
        <color theme="1"/>
        <rFont val="Calibri"/>
        <family val="2"/>
        <scheme val="minor"/>
      </rPr>
      <t xml:space="preserve"> € 20.000,00 INSERITI  NEI MODELLI DI RENDICONTAZIONE N. 1 , N. 2 E N. 4)</t>
    </r>
  </si>
  <si>
    <t>B) UTENTI NON IN CARICO AL 1 SETTEMBRE 2025</t>
  </si>
  <si>
    <r>
      <t xml:space="preserve">A) UTENTI IN CARICO AL 1 SETTEMBRE 2025
(CON ISEE </t>
    </r>
    <r>
      <rPr>
        <b/>
        <u/>
        <sz val="12"/>
        <color theme="1"/>
        <rFont val="Calibri"/>
        <family val="2"/>
        <scheme val="minor"/>
      </rPr>
      <t>&lt;</t>
    </r>
    <r>
      <rPr>
        <b/>
        <sz val="12"/>
        <color theme="1"/>
        <rFont val="Calibri"/>
        <family val="2"/>
        <scheme val="minor"/>
      </rPr>
      <t xml:space="preserve"> € 20.000,00 INSERITI  NEI MODELLI DI RENDICONTAZIONE N. 1 , N. 2 E N. 4)</t>
    </r>
  </si>
  <si>
    <t xml:space="preserve">INSERIRE LE INIZIALI DEL COGNOME E NOME DEGLI UTENTI COMPARTECIPATI
</t>
  </si>
  <si>
    <t>N. Progressivo</t>
  </si>
  <si>
    <t>INSERIRE IL NUMERO PROGRESSIVO UTENTI (IN CASO DI UTENTE CHE ABBIA CAMBIATO LIVELLO O ABBIA OTTENUTO IL RICONOSCIMENTO DELL'ACCOMPAGNAMENTO IN DATA SUCCESSIVA ALL'INGRESSO SI DOVRANNO COMPILARE PIU' RIGHE PER LO STESSO UTENTE MANTENENDO LO STESSO NUMERO PROGRESSIVO)</t>
  </si>
  <si>
    <t xml:space="preserve"> A) NOTE DI COMPILAZIONE </t>
  </si>
  <si>
    <t xml:space="preserve"> C) LEGENDA MODELLO N. 5</t>
  </si>
  <si>
    <r>
      <t xml:space="preserve">La quota sociale a carico del comune/utente è pari al 50% della tariffa giornaliera vigente fino al 1 settembre 2025.
PER  RSA MANTENIMENTO ALTO LA TARIFFA SOCIALE CORRISPONDE </t>
    </r>
    <r>
      <rPr>
        <b/>
        <sz val="11"/>
        <color indexed="8"/>
        <rFont val="Calibri"/>
        <family val="2"/>
      </rPr>
      <t>€ 59,20</t>
    </r>
    <r>
      <rPr>
        <sz val="11"/>
        <color indexed="8"/>
        <rFont val="Calibri"/>
        <family val="2"/>
      </rPr>
      <t>. PER LE STRUTTURE RSA MANTENIMENTO BASSO</t>
    </r>
    <r>
      <rPr>
        <sz val="11"/>
        <color rgb="FF000000"/>
        <rFont val="Calibri"/>
        <family val="2"/>
      </rPr>
      <t xml:space="preserve"> LA TARIFFA  CORRISPONDE A </t>
    </r>
    <r>
      <rPr>
        <b/>
        <sz val="11"/>
        <color rgb="FF000000"/>
        <rFont val="Calibri"/>
        <family val="2"/>
      </rPr>
      <t xml:space="preserve">€ 49,20. 
</t>
    </r>
    <r>
      <rPr>
        <sz val="11"/>
        <color indexed="8"/>
        <rFont val="Calibri"/>
        <family val="2"/>
      </rPr>
      <t>N.B.Dette tariffe vanno prese in considerazione anche per il periodo 1.09.2025/31.12.2025 in quanto l</t>
    </r>
    <r>
      <rPr>
        <b/>
        <u/>
        <sz val="11"/>
        <color rgb="FF000000"/>
        <rFont val="Calibri"/>
        <family val="2"/>
      </rPr>
      <t xml:space="preserve">'incremento delle Tariffe RSA a partire dal 1 settembre 2025 (pari a € 5,66 per mantenimento A; € 4,70 per mantenimento B, € 2,95 per semiresidenziali) - oggetto del contributo regionale straordinario di cui alla DGR n. 877/2025 - deve essere  rendicontato su specifico modello di rendicontazione appositamente predisposto (MODELLO N. 5). </t>
    </r>
  </si>
  <si>
    <t>DATA DIMISSIONI
 (se non dimesso prima del 31/12/2025 inserire 31/12/2025)</t>
  </si>
  <si>
    <t>Se il ricovero dell'utente è precedente al periodo di rendicontazione inserire 01/09/2025</t>
  </si>
  <si>
    <t>TOT. N. GIORNI DEGENZA 
(non può eccedere n. 122 gg. per regime residenziale o n. 101 gg. per semiresidenziale)</t>
  </si>
  <si>
    <t xml:space="preserve">N. GIORNI DEGENZA NEL PERIODO RENDICONTATO </t>
  </si>
  <si>
    <t>TOT. SPESA COMUNE  AL 31/12/2025
(UTENTI NON IN CARICO)</t>
  </si>
  <si>
    <t>Campo di controllo   
  GG. DEGENZA  NEL PERIODO RENDICONTATO</t>
  </si>
  <si>
    <r>
      <rPr>
        <sz val="18"/>
        <color rgb="FFC00000"/>
        <rFont val="Calibri"/>
        <family val="2"/>
      </rPr>
      <t xml:space="preserve">non compilare </t>
    </r>
    <r>
      <rPr>
        <sz val="11"/>
        <color rgb="FFC00000"/>
        <rFont val="Calibri"/>
        <family val="2"/>
      </rPr>
      <t xml:space="preserve">
Rilascia messaggio di errore in caso di mancata compilazione dei campi relativi al periodo di ricovero, giorni di degenza e se il totale dei giorni inseriti superarano  le date del periodo di ricovero (massimo n. 122 gg. per il residenziale  o n. 101 gg.  per il regime semiresidenziale nel periodo 1.09.2025/31.12.2025, o  un minore numero di giorni se il periodo rendicontato è inferiore).</t>
    </r>
  </si>
  <si>
    <t>NON MODIFICARE, CANCELLARE, RIMUOVERE  IL FOGLIO  PERCHE' RENDEREBBE INEFFICACE IL MENU A TENDINA</t>
  </si>
  <si>
    <t xml:space="preserve">TOT. SPESA COMUNE 
PER CONTRIBUTO STRAORDINARIO
(importo complessivo Modello n. 5  per tutti i livelli assistenziali) </t>
  </si>
  <si>
    <r>
      <t xml:space="preserve">INDICARE </t>
    </r>
    <r>
      <rPr>
        <b/>
        <sz val="11"/>
        <color rgb="FFC00000"/>
        <rFont val="Calibri"/>
        <family val="2"/>
      </rPr>
      <t xml:space="preserve">ESCLUSIVAMENTE DA MENU' A TENDINA </t>
    </r>
    <r>
      <rPr>
        <sz val="11"/>
        <color indexed="8"/>
        <rFont val="Calibri"/>
        <family val="2"/>
      </rPr>
      <t xml:space="preserve"> IL LIVELLO DI PRESTAZIONE:  
- MANTENIMENTO A;
-RSA MANTENIMENTO B;
- SEMIRESIDENZIALE.
 </t>
    </r>
    <r>
      <rPr>
        <sz val="11"/>
        <color rgb="FFC00000"/>
        <rFont val="Calibri"/>
        <family val="2"/>
      </rPr>
      <t>(attenzione da non utilizzare la funzione "incolla" che renderebbe non operativo il menu tendina e la relativa formula di calcolo).</t>
    </r>
  </si>
  <si>
    <r>
      <t xml:space="preserve">INDICARE ESCLUSIVAMENTE DA MENU' A TENDINA  IL LIVELLO DI PRESTAZIONE:  
- MANTENIMENTO A;
-RSA MANTENIMENTO B;
- SEMIRESIDENZIALE.
 </t>
    </r>
    <r>
      <rPr>
        <sz val="11"/>
        <color rgb="FFC00000"/>
        <rFont val="Calibri"/>
        <family val="2"/>
      </rPr>
      <t>(attenzione da non utilizzare la funzione "incolla" che renderebbe non operativo il menu tendina e  la relativa formula di calcolo).</t>
    </r>
  </si>
  <si>
    <r>
      <rPr>
        <sz val="11"/>
        <rFont val="Calibri"/>
        <family val="2"/>
      </rPr>
      <t xml:space="preserve">LA QUOTA PER IL SEMIRESIDENZIALE  CORRISPONDE A </t>
    </r>
    <r>
      <rPr>
        <b/>
        <sz val="11"/>
        <rFont val="Calibri"/>
        <family val="2"/>
      </rPr>
      <t xml:space="preserve">€ 30,78 </t>
    </r>
    <r>
      <rPr>
        <sz val="11"/>
        <rFont val="Calibri"/>
        <family val="2"/>
      </rPr>
      <t xml:space="preserve">
 </t>
    </r>
    <r>
      <rPr>
        <b/>
        <u/>
        <sz val="11"/>
        <rFont val="Calibri"/>
        <family val="2"/>
      </rPr>
      <t xml:space="preserve">L'incremento delle Tariffe RSA a partire dal 1 settembre 2025 (pari a €  2,95 per semiresidenziale) - oggetto del contributo regionale straordinario di cui alla DGR n. 877/2025 - deve essere  rendicontato su specifico modello di rendicontazione appositamente predisposto (MODELLO N. 5).  </t>
    </r>
    <r>
      <rPr>
        <strike/>
        <sz val="11"/>
        <rFont val="Calibri"/>
        <family val="2"/>
      </rPr>
      <t xml:space="preserve">
</t>
    </r>
  </si>
  <si>
    <t xml:space="preserve">Se il ricovero dell'utente è precedente al periodo di rendicontazione inserire 01/01/2025 </t>
  </si>
  <si>
    <r>
      <t xml:space="preserve">Campo di controllo
</t>
    </r>
    <r>
      <rPr>
        <b/>
        <sz val="11"/>
        <color rgb="FFC00000"/>
        <rFont val="Calibri"/>
        <family val="2"/>
      </rPr>
      <t xml:space="preserve">Rilascia messaggio di errore in caso di mancata compilazione dei campi relativi al periodo di ricovero, giorni di degenza, inserimento Isee e accompagnamento e se il totale dei giorni di degenza inseriti superarano  le date del periodo di ricovero - massimo n. 365 gg. o 302 gg. annui per il regime semiresidenziale
 </t>
    </r>
    <r>
      <rPr>
        <b/>
        <sz val="11"/>
        <rFont val="Calibri"/>
        <family val="2"/>
      </rPr>
      <t xml:space="preserve">
</t>
    </r>
    <r>
      <rPr>
        <b/>
        <sz val="11"/>
        <color rgb="FFC00000"/>
        <rFont val="Calibri"/>
        <family val="2"/>
      </rPr>
      <t xml:space="preserve">- </t>
    </r>
    <r>
      <rPr>
        <b/>
        <u/>
        <sz val="11"/>
        <color rgb="FFC00000"/>
        <rFont val="Calibri"/>
        <family val="2"/>
      </rPr>
      <t>Attenzione da non utilizzare la funzione "incolla" nei campi di compilazione 
renderebbe non operativo il campo di controllo</t>
    </r>
  </si>
  <si>
    <t>CAMPO DI CONTROLLO     GG. PRESENZA
nascosto</t>
  </si>
  <si>
    <t xml:space="preserve">Campo di controllo  colonna N  
  (GG. PRESENZE CORRETTI DETRATTE ASSENZE) </t>
  </si>
  <si>
    <t xml:space="preserve">4) PER INFORMAZIONI ULTERIORI SULLA COMPILAZIONE DEGLI SCHEMI CONTATTARE L'AREA DISABILITA' E INVECCHIAMENTO ATTIVO: 
TEL: 333.4917187; 06.5168.8515; 
E-MAIL:  SCIOFFI@REGIONE.LAZIO.IT
</t>
  </si>
  <si>
    <r>
      <t>Nel caso di</t>
    </r>
    <r>
      <rPr>
        <b/>
        <sz val="11"/>
        <color indexed="8"/>
        <rFont val="Calibri"/>
        <family val="2"/>
      </rPr>
      <t xml:space="preserve"> STRUTTURA FUORI REGIONE</t>
    </r>
    <r>
      <rPr>
        <sz val="11"/>
        <color indexed="8"/>
        <rFont val="Calibri"/>
        <family val="2"/>
      </rPr>
      <t xml:space="preserve">
occorre inserire manualmente la quota sociale giornaliera della struttura e l'eventuale tariffa ridotta (se inserite giornate di assenza) stabilite dalla Regione in cui è situata la struttura stessa. 
In tali casi, come previsto dal paragrafo Prestazioni fuori regione dell'allegato A alla DGR n. 614/2025:
La quota di compartecipazione per gli utenti di strutture ubicate fuori Regione Lazio andrà calcolata nel rispetto delle indicazioni contenute nel presente atto, applicando il coefficiente di compartecipazione alla tariffa stabilita dalla regione ove è ubicata la struttura e la quota residuale corrisponderà alla quota a carico comunale.
la Regione al rimborso della spesa sostenuta per la quota sociale secondo le percentuali individuate nella misura del 50% per i comuni compresi nell’ambito con più di 5.000 abitanti e 70% per i comuni fino a 5.000 abitanti</t>
    </r>
    <r>
      <rPr>
        <b/>
        <sz val="11"/>
        <color indexed="8"/>
        <rFont val="Calibri"/>
        <family val="2"/>
      </rPr>
      <t>.</t>
    </r>
    <r>
      <rPr>
        <sz val="11"/>
        <color indexed="8"/>
        <rFont val="Calibri"/>
        <family val="2"/>
      </rPr>
      <t xml:space="preserve"> 
</t>
    </r>
    <r>
      <rPr>
        <b/>
        <sz val="11"/>
        <rFont val="Calibri"/>
        <family val="2"/>
      </rPr>
      <t>DOVRA' ESSERE TRASMESSA ANCHE LA DOCUMENTAZIONE RICHIESTA DALLA  DELIBERAZIONE N. 614/2025:
- documentazione attestante l’accreditamento della struttura presso la Regione territorialmente competente;  
-e l’autorizzazione dell’utente all’ingresso in struttura fuori Regione o la relativa proroga prodotta in sede di valutazione multidimensionale.
Si specifica che le prestazioni usufruite dall’utente devono essere erogate in regime di mantenimento, in quanto tale setting assistenziale è l’unico per il quale la normativa prevede la compartecipazione alla quota sociale (DPCM 12 gennaio 2017, art. 304).</t>
    </r>
  </si>
  <si>
    <t>NOTE DI COMPILAZIONE E LEGENDA                                                                                                                                                                        dello Schema di rendicontazione delle spese sostenute dai comuni per le RSA 
per l'anno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</si>
</sst>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Red]#,##0.00"/>
    <numFmt numFmtId="165" formatCode="#,##0.00_ ;\-#,##0.00\ "/>
    <numFmt numFmtId="166" formatCode="#,##0_ ;\-#,##0\ "/>
  </numFmts>
  <fonts count="70" x14ac:knownFonts="1">
    <font>
      <sz val="11"/>
      <color theme="1"/>
      <name val="Calibri"/>
      <family val="2"/>
      <scheme val="minor"/>
    </font>
    <font>
      <sz val="11"/>
      <color theme="1"/>
      <name val="Calibri"/>
      <family val="2"/>
      <scheme val="minor"/>
    </font>
    <font>
      <sz val="11"/>
      <color rgb="FFFF0000"/>
      <name val="Calibri"/>
      <family val="2"/>
      <scheme val="minor"/>
    </font>
    <font>
      <sz val="11"/>
      <color indexed="8"/>
      <name val="Calibri"/>
      <family val="2"/>
    </font>
    <font>
      <b/>
      <sz val="8"/>
      <color indexed="8"/>
      <name val="Calibri"/>
      <family val="2"/>
    </font>
    <font>
      <sz val="11"/>
      <name val="Calibri"/>
      <family val="2"/>
    </font>
    <font>
      <b/>
      <sz val="11"/>
      <name val="Calibri"/>
      <family val="2"/>
    </font>
    <font>
      <sz val="11"/>
      <color theme="1"/>
      <name val="Arial"/>
      <family val="2"/>
    </font>
    <font>
      <b/>
      <sz val="11"/>
      <name val="Garamond"/>
      <family val="1"/>
    </font>
    <font>
      <b/>
      <sz val="20"/>
      <color indexed="8"/>
      <name val="Calibri"/>
      <family val="2"/>
    </font>
    <font>
      <b/>
      <sz val="11"/>
      <color indexed="8"/>
      <name val="Calibri"/>
      <family val="2"/>
    </font>
    <font>
      <b/>
      <u/>
      <sz val="18"/>
      <color indexed="8"/>
      <name val="Calibri"/>
      <family val="2"/>
    </font>
    <font>
      <b/>
      <sz val="12"/>
      <color indexed="8"/>
      <name val="Calibri"/>
      <family val="2"/>
    </font>
    <font>
      <b/>
      <sz val="8"/>
      <name val="Calibri"/>
      <family val="2"/>
    </font>
    <font>
      <sz val="12"/>
      <color theme="1"/>
      <name val="Calibri"/>
      <family val="2"/>
      <scheme val="minor"/>
    </font>
    <font>
      <sz val="11"/>
      <name val="Calibri"/>
      <family val="2"/>
      <scheme val="minor"/>
    </font>
    <font>
      <b/>
      <sz val="14"/>
      <name val="Calibri"/>
      <family val="2"/>
    </font>
    <font>
      <b/>
      <sz val="9"/>
      <name val="Calibri"/>
      <family val="2"/>
    </font>
    <font>
      <b/>
      <sz val="7"/>
      <name val="Calibri"/>
      <family val="2"/>
    </font>
    <font>
      <sz val="9"/>
      <name val="Calibri"/>
      <family val="2"/>
    </font>
    <font>
      <sz val="8"/>
      <name val="Calibri"/>
      <family val="2"/>
    </font>
    <font>
      <sz val="9"/>
      <name val="Gill Sans MT"/>
      <family val="2"/>
    </font>
    <font>
      <sz val="7"/>
      <name val="Gill Sans MT"/>
      <family val="2"/>
    </font>
    <font>
      <b/>
      <sz val="10"/>
      <name val="Gill Sans MT"/>
      <family val="2"/>
    </font>
    <font>
      <b/>
      <u/>
      <sz val="8"/>
      <name val="Calibri"/>
      <family val="2"/>
    </font>
    <font>
      <sz val="11"/>
      <color rgb="FFFF0000"/>
      <name val="Calibri"/>
      <family val="2"/>
    </font>
    <font>
      <b/>
      <sz val="11"/>
      <name val="Calibri"/>
      <family val="2"/>
      <scheme val="minor"/>
    </font>
    <font>
      <sz val="11"/>
      <name val="Gill Sans MT"/>
      <family val="2"/>
    </font>
    <font>
      <b/>
      <sz val="11"/>
      <name val="Gill Sans MT"/>
      <family val="2"/>
    </font>
    <font>
      <sz val="12"/>
      <color theme="1"/>
      <name val="Gill Sans MT"/>
      <family val="2"/>
    </font>
    <font>
      <b/>
      <sz val="12"/>
      <color theme="1"/>
      <name val="Gill Sans MT"/>
      <family val="2"/>
    </font>
    <font>
      <b/>
      <sz val="9"/>
      <color theme="1"/>
      <name val="Gill Sans MT"/>
      <family val="2"/>
    </font>
    <font>
      <b/>
      <sz val="11"/>
      <color theme="1"/>
      <name val="Gill Sans MT"/>
      <family val="2"/>
    </font>
    <font>
      <sz val="8"/>
      <color theme="1"/>
      <name val="Gill Sans MT"/>
      <family val="2"/>
    </font>
    <font>
      <b/>
      <sz val="12"/>
      <name val="Calibri"/>
      <family val="2"/>
    </font>
    <font>
      <sz val="10"/>
      <name val="Calibri"/>
      <family val="2"/>
    </font>
    <font>
      <b/>
      <sz val="8"/>
      <color rgb="FFC00000"/>
      <name val="Calibri"/>
      <family val="2"/>
    </font>
    <font>
      <strike/>
      <sz val="11"/>
      <name val="Calibri"/>
      <family val="2"/>
    </font>
    <font>
      <sz val="8"/>
      <color theme="1"/>
      <name val="Calibri"/>
      <family val="2"/>
      <scheme val="minor"/>
    </font>
    <font>
      <sz val="11"/>
      <color theme="1"/>
      <name val="Calibri"/>
      <family val="2"/>
    </font>
    <font>
      <b/>
      <sz val="12"/>
      <color rgb="FFC00000"/>
      <name val="Calibri"/>
      <family val="2"/>
    </font>
    <font>
      <sz val="18"/>
      <color rgb="FFC00000"/>
      <name val="Calibri"/>
      <family val="2"/>
    </font>
    <font>
      <b/>
      <sz val="11"/>
      <color rgb="FFC00000"/>
      <name val="Calibri"/>
      <family val="2"/>
    </font>
    <font>
      <b/>
      <sz val="8"/>
      <color rgb="FFFF0000"/>
      <name val="Calibri"/>
      <family val="2"/>
    </font>
    <font>
      <b/>
      <sz val="12"/>
      <color theme="1"/>
      <name val="Calibri"/>
      <family val="2"/>
      <scheme val="minor"/>
    </font>
    <font>
      <sz val="12"/>
      <color rgb="FFC00000"/>
      <name val="Calibri"/>
      <family val="2"/>
    </font>
    <font>
      <b/>
      <u/>
      <sz val="18"/>
      <name val="Calibri"/>
      <family val="2"/>
    </font>
    <font>
      <b/>
      <sz val="11"/>
      <name val="Calibri Light"/>
      <family val="2"/>
      <scheme val="major"/>
    </font>
    <font>
      <b/>
      <u/>
      <sz val="11"/>
      <name val="Calibri Light"/>
      <family val="2"/>
      <scheme val="major"/>
    </font>
    <font>
      <sz val="11"/>
      <color theme="1"/>
      <name val="Calibri Light"/>
      <family val="2"/>
      <scheme val="major"/>
    </font>
    <font>
      <sz val="12"/>
      <color theme="1"/>
      <name val="Calibri Light"/>
      <family val="2"/>
      <scheme val="major"/>
    </font>
    <font>
      <sz val="11"/>
      <name val="Calibri Light"/>
      <family val="2"/>
      <scheme val="major"/>
    </font>
    <font>
      <b/>
      <u/>
      <sz val="11"/>
      <color rgb="FFC00000"/>
      <name val="Calibri"/>
      <family val="2"/>
    </font>
    <font>
      <b/>
      <sz val="12"/>
      <name val="Gill Sans MT"/>
      <family val="2"/>
    </font>
    <font>
      <i/>
      <sz val="10"/>
      <color rgb="FFC00000"/>
      <name val="Calibri"/>
      <family val="2"/>
    </font>
    <font>
      <b/>
      <u/>
      <sz val="11"/>
      <color rgb="FF000000"/>
      <name val="Calibri"/>
      <family val="2"/>
    </font>
    <font>
      <b/>
      <sz val="11"/>
      <color rgb="FF000000"/>
      <name val="Calibri"/>
      <family val="2"/>
    </font>
    <font>
      <sz val="11"/>
      <color rgb="FF000000"/>
      <name val="Calibri"/>
      <family val="2"/>
    </font>
    <font>
      <b/>
      <u/>
      <sz val="11"/>
      <name val="Calibri"/>
      <family val="2"/>
    </font>
    <font>
      <b/>
      <u/>
      <sz val="9"/>
      <name val="Calibri"/>
      <family val="2"/>
    </font>
    <font>
      <b/>
      <sz val="11"/>
      <color theme="1"/>
      <name val="Calibri"/>
      <family val="2"/>
      <scheme val="minor"/>
    </font>
    <font>
      <sz val="9"/>
      <color theme="1"/>
      <name val="Gill Sans MT"/>
      <family val="2"/>
    </font>
    <font>
      <b/>
      <sz val="8"/>
      <name val="Calibri"/>
      <family val="2"/>
      <scheme val="minor"/>
    </font>
    <font>
      <b/>
      <sz val="8"/>
      <color rgb="FFC00000"/>
      <name val="Calibri"/>
      <family val="2"/>
      <scheme val="minor"/>
    </font>
    <font>
      <b/>
      <sz val="9"/>
      <color theme="1"/>
      <name val="Calibri"/>
      <family val="2"/>
      <scheme val="minor"/>
    </font>
    <font>
      <u/>
      <sz val="12"/>
      <color theme="1"/>
      <name val="Calibri"/>
      <family val="2"/>
      <scheme val="minor"/>
    </font>
    <font>
      <sz val="11"/>
      <color rgb="FFC00000"/>
      <name val="Calibri"/>
      <family val="2"/>
    </font>
    <font>
      <b/>
      <sz val="11"/>
      <color rgb="FFC00000"/>
      <name val="Calibri"/>
      <family val="2"/>
      <scheme val="minor"/>
    </font>
    <font>
      <b/>
      <u/>
      <sz val="12"/>
      <color theme="1"/>
      <name val="Calibri"/>
      <family val="2"/>
      <scheme val="minor"/>
    </font>
    <font>
      <sz val="9"/>
      <color rgb="FFC00000"/>
      <name val="Gill Sans MT"/>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BFFCD"/>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rgb="FFFFFFCC"/>
      </patternFill>
    </fill>
    <fill>
      <patternFill patternType="solid">
        <fgColor theme="2" tint="-9.9978637043366805E-2"/>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387">
    <xf numFmtId="0" fontId="0" fillId="0" borderId="0" xfId="0"/>
    <xf numFmtId="1" fontId="17" fillId="5" borderId="1" xfId="0" applyNumberFormat="1" applyFont="1" applyFill="1" applyBorder="1" applyAlignment="1" applyProtection="1">
      <alignment horizontal="left"/>
      <protection locked="0"/>
    </xf>
    <xf numFmtId="0" fontId="21" fillId="5" borderId="1" xfId="0" applyFont="1" applyFill="1" applyBorder="1" applyAlignment="1" applyProtection="1">
      <alignment horizontal="left" vertical="center"/>
      <protection locked="0"/>
    </xf>
    <xf numFmtId="0" fontId="21" fillId="5" borderId="1" xfId="0" applyFont="1" applyFill="1" applyBorder="1" applyAlignment="1" applyProtection="1">
      <alignment horizontal="center" vertical="center" wrapText="1"/>
      <protection locked="0"/>
    </xf>
    <xf numFmtId="0" fontId="21" fillId="5" borderId="1" xfId="0" applyFont="1" applyFill="1" applyBorder="1" applyAlignment="1" applyProtection="1">
      <alignment vertical="top" wrapText="1"/>
      <protection locked="0"/>
    </xf>
    <xf numFmtId="14" fontId="21" fillId="5" borderId="1" xfId="0" applyNumberFormat="1" applyFont="1" applyFill="1" applyBorder="1" applyAlignment="1" applyProtection="1">
      <alignment horizontal="center" vertical="center"/>
      <protection locked="0"/>
    </xf>
    <xf numFmtId="3" fontId="21" fillId="5" borderId="1" xfId="0" applyNumberFormat="1" applyFont="1" applyFill="1" applyBorder="1" applyAlignment="1" applyProtection="1">
      <alignment horizontal="center" vertical="center"/>
      <protection locked="0"/>
    </xf>
    <xf numFmtId="164" fontId="21" fillId="5" borderId="1" xfId="1" applyNumberFormat="1" applyFont="1" applyFill="1" applyBorder="1" applyAlignment="1" applyProtection="1">
      <alignment horizontal="right" vertical="center"/>
      <protection locked="0"/>
    </xf>
    <xf numFmtId="49" fontId="21" fillId="5" borderId="1" xfId="1" applyNumberFormat="1" applyFont="1" applyFill="1" applyBorder="1" applyAlignment="1" applyProtection="1">
      <alignment horizontal="center" vertical="center"/>
      <protection locked="0"/>
    </xf>
    <xf numFmtId="4" fontId="22" fillId="2" borderId="1" xfId="1" applyNumberFormat="1" applyFont="1" applyFill="1" applyBorder="1" applyAlignment="1" applyProtection="1">
      <alignment horizontal="center" vertical="center"/>
    </xf>
    <xf numFmtId="164" fontId="22" fillId="2" borderId="1" xfId="1" applyNumberFormat="1" applyFont="1" applyFill="1" applyBorder="1" applyAlignment="1" applyProtection="1">
      <alignment horizontal="center" vertical="center"/>
    </xf>
    <xf numFmtId="164" fontId="27" fillId="7" borderId="3" xfId="1" applyNumberFormat="1" applyFont="1" applyFill="1" applyBorder="1" applyAlignment="1" applyProtection="1">
      <alignment horizontal="right" vertical="center"/>
    </xf>
    <xf numFmtId="49" fontId="27" fillId="7" borderId="3" xfId="1" applyNumberFormat="1" applyFont="1" applyFill="1" applyBorder="1" applyAlignment="1" applyProtection="1">
      <alignment horizontal="center" vertical="center"/>
    </xf>
    <xf numFmtId="2" fontId="27" fillId="7" borderId="3" xfId="1" applyNumberFormat="1" applyFont="1" applyFill="1" applyBorder="1" applyAlignment="1" applyProtection="1">
      <alignment horizontal="center" vertical="center"/>
    </xf>
    <xf numFmtId="164" fontId="27" fillId="7" borderId="3" xfId="1" applyNumberFormat="1" applyFont="1" applyFill="1" applyBorder="1" applyAlignment="1" applyProtection="1">
      <alignment horizontal="center" vertical="center"/>
    </xf>
    <xf numFmtId="2" fontId="21" fillId="5" borderId="1" xfId="1" applyNumberFormat="1" applyFont="1" applyFill="1" applyBorder="1" applyAlignment="1" applyProtection="1">
      <alignment horizontal="center" vertical="center"/>
      <protection locked="0"/>
    </xf>
    <xf numFmtId="0" fontId="0" fillId="3" borderId="0" xfId="0" applyFill="1"/>
    <xf numFmtId="0" fontId="8" fillId="0" borderId="0" xfId="0" applyFont="1" applyAlignment="1">
      <alignment horizontal="left" vertical="center" wrapText="1"/>
    </xf>
    <xf numFmtId="0" fontId="5" fillId="0" borderId="1" xfId="0" applyFont="1" applyBorder="1"/>
    <xf numFmtId="14" fontId="5" fillId="0" borderId="1" xfId="0" applyNumberFormat="1" applyFont="1" applyBorder="1"/>
    <xf numFmtId="14" fontId="5" fillId="0" borderId="1" xfId="0" applyNumberFormat="1" applyFont="1" applyBorder="1" applyAlignment="1">
      <alignment vertical="center"/>
    </xf>
    <xf numFmtId="14" fontId="5" fillId="0" borderId="1" xfId="0" applyNumberFormat="1" applyFont="1" applyBorder="1" applyAlignment="1">
      <alignment horizontal="right"/>
    </xf>
    <xf numFmtId="0" fontId="14" fillId="0" borderId="0" xfId="0" applyFont="1"/>
    <xf numFmtId="0" fontId="5" fillId="0" borderId="1" xfId="0" applyFont="1" applyBorder="1" applyAlignment="1">
      <alignment vertical="center" wrapText="1"/>
    </xf>
    <xf numFmtId="164" fontId="22" fillId="0" borderId="17" xfId="1" applyNumberFormat="1" applyFont="1" applyFill="1" applyBorder="1" applyAlignment="1" applyProtection="1">
      <alignment horizontal="center" vertical="center"/>
    </xf>
    <xf numFmtId="4" fontId="22" fillId="0" borderId="17" xfId="1" applyNumberFormat="1" applyFont="1" applyFill="1" applyBorder="1" applyAlignment="1" applyProtection="1">
      <alignment horizontal="center" vertical="center"/>
    </xf>
    <xf numFmtId="39" fontId="39" fillId="5" borderId="17" xfId="1" applyNumberFormat="1" applyFont="1" applyFill="1" applyBorder="1" applyAlignment="1" applyProtection="1">
      <alignment horizontal="right" vertical="center"/>
      <protection locked="0"/>
    </xf>
    <xf numFmtId="0" fontId="6" fillId="3" borderId="2" xfId="0" applyFont="1" applyFill="1" applyBorder="1" applyAlignment="1">
      <alignment horizontal="left" vertical="center"/>
    </xf>
    <xf numFmtId="0" fontId="0" fillId="0" borderId="29" xfId="0" applyBorder="1"/>
    <xf numFmtId="0" fontId="6" fillId="3" borderId="3" xfId="0" applyFont="1" applyFill="1" applyBorder="1" applyAlignment="1">
      <alignment horizontal="center" vertical="center"/>
    </xf>
    <xf numFmtId="1" fontId="7" fillId="0" borderId="5" xfId="2" applyNumberFormat="1" applyFont="1" applyBorder="1"/>
    <xf numFmtId="0" fontId="5" fillId="0" borderId="6" xfId="0" applyFont="1" applyBorder="1"/>
    <xf numFmtId="14" fontId="5" fillId="0" borderId="6" xfId="0" applyNumberFormat="1" applyFont="1" applyBorder="1"/>
    <xf numFmtId="1" fontId="7" fillId="0" borderId="8" xfId="2" applyNumberFormat="1" applyFont="1" applyBorder="1"/>
    <xf numFmtId="14" fontId="5" fillId="0" borderId="9" xfId="0" applyNumberFormat="1" applyFont="1" applyBorder="1" applyAlignment="1">
      <alignment horizontal="right"/>
    </xf>
    <xf numFmtId="14" fontId="5" fillId="8" borderId="9" xfId="0" applyNumberFormat="1" applyFont="1" applyFill="1" applyBorder="1" applyAlignment="1">
      <alignment horizontal="right"/>
    </xf>
    <xf numFmtId="14" fontId="5" fillId="0" borderId="9" xfId="0" applyNumberFormat="1" applyFont="1" applyBorder="1" applyAlignment="1">
      <alignment horizontal="right" vertical="center"/>
    </xf>
    <xf numFmtId="14" fontId="5" fillId="3" borderId="9" xfId="0" applyNumberFormat="1" applyFont="1" applyFill="1" applyBorder="1" applyAlignment="1">
      <alignment horizontal="right"/>
    </xf>
    <xf numFmtId="1" fontId="5" fillId="0" borderId="10" xfId="0" applyNumberFormat="1" applyFont="1" applyBorder="1"/>
    <xf numFmtId="0" fontId="5" fillId="0" borderId="11" xfId="0" applyFont="1" applyBorder="1"/>
    <xf numFmtId="14" fontId="5" fillId="0" borderId="11" xfId="0" applyNumberFormat="1" applyFont="1" applyBorder="1"/>
    <xf numFmtId="14" fontId="5" fillId="0" borderId="12" xfId="0" applyNumberFormat="1" applyFont="1" applyBorder="1" applyAlignment="1">
      <alignment horizontal="right"/>
    </xf>
    <xf numFmtId="0" fontId="0" fillId="6" borderId="28" xfId="0" applyFill="1" applyBorder="1" applyAlignment="1">
      <alignment vertical="center"/>
    </xf>
    <xf numFmtId="0" fontId="0" fillId="6" borderId="27" xfId="0" applyFill="1" applyBorder="1" applyAlignment="1">
      <alignment wrapText="1" shrinkToFit="1"/>
    </xf>
    <xf numFmtId="43" fontId="26" fillId="7" borderId="3" xfId="1" applyFont="1" applyFill="1" applyBorder="1" applyProtection="1"/>
    <xf numFmtId="43" fontId="26" fillId="7" borderId="3" xfId="1" applyFont="1" applyFill="1" applyBorder="1" applyAlignment="1" applyProtection="1">
      <alignment horizontal="right"/>
    </xf>
    <xf numFmtId="43" fontId="26" fillId="7" borderId="3" xfId="1" applyFont="1" applyFill="1" applyBorder="1" applyAlignment="1" applyProtection="1">
      <alignment horizontal="center"/>
    </xf>
    <xf numFmtId="43" fontId="15" fillId="0" borderId="0" xfId="1" applyFont="1" applyProtection="1"/>
    <xf numFmtId="43" fontId="27" fillId="7" borderId="3" xfId="1" applyFont="1" applyFill="1" applyBorder="1" applyAlignment="1" applyProtection="1">
      <alignment horizontal="left" vertical="center"/>
    </xf>
    <xf numFmtId="43" fontId="27" fillId="7" borderId="3" xfId="1" applyFont="1" applyFill="1" applyBorder="1" applyAlignment="1" applyProtection="1">
      <alignment horizontal="center" vertical="center" wrapText="1"/>
    </xf>
    <xf numFmtId="43" fontId="27" fillId="7" borderId="3" xfId="1" applyFont="1" applyFill="1" applyBorder="1" applyAlignment="1" applyProtection="1">
      <alignment vertical="top" wrapText="1"/>
    </xf>
    <xf numFmtId="43" fontId="27" fillId="7" borderId="3" xfId="1" applyFont="1" applyFill="1" applyBorder="1" applyAlignment="1" applyProtection="1">
      <alignment horizontal="center" vertical="center"/>
    </xf>
    <xf numFmtId="43" fontId="27" fillId="7" borderId="3" xfId="1" applyFont="1" applyFill="1" applyBorder="1" applyAlignment="1" applyProtection="1">
      <alignment horizontal="right" vertical="center"/>
    </xf>
    <xf numFmtId="4" fontId="22" fillId="3" borderId="1" xfId="1" applyNumberFormat="1" applyFont="1" applyFill="1" applyBorder="1" applyAlignment="1" applyProtection="1">
      <alignment horizontal="right" vertical="center"/>
    </xf>
    <xf numFmtId="4" fontId="26" fillId="7" borderId="3" xfId="1" applyNumberFormat="1" applyFont="1" applyFill="1" applyBorder="1" applyProtection="1"/>
    <xf numFmtId="3" fontId="17" fillId="5" borderId="1" xfId="0" applyNumberFormat="1" applyFont="1" applyFill="1" applyBorder="1" applyAlignment="1" applyProtection="1">
      <alignment horizontal="left"/>
      <protection locked="0"/>
    </xf>
    <xf numFmtId="166" fontId="26" fillId="7" borderId="3" xfId="1" applyNumberFormat="1" applyFont="1" applyFill="1" applyBorder="1" applyProtection="1"/>
    <xf numFmtId="165" fontId="26" fillId="7" borderId="3" xfId="1" applyNumberFormat="1" applyFont="1" applyFill="1" applyBorder="1" applyProtection="1"/>
    <xf numFmtId="4" fontId="22" fillId="2" borderId="1" xfId="1" applyNumberFormat="1" applyFont="1" applyFill="1" applyBorder="1" applyAlignment="1" applyProtection="1">
      <alignment horizontal="right" vertical="center"/>
    </xf>
    <xf numFmtId="4" fontId="26" fillId="7" borderId="4" xfId="1" applyNumberFormat="1" applyFont="1" applyFill="1" applyBorder="1" applyProtection="1"/>
    <xf numFmtId="4" fontId="22" fillId="0" borderId="1" xfId="1" applyNumberFormat="1" applyFont="1" applyFill="1" applyBorder="1" applyAlignment="1" applyProtection="1">
      <alignment horizontal="right" vertical="center"/>
    </xf>
    <xf numFmtId="3" fontId="28" fillId="7" borderId="3" xfId="1" applyNumberFormat="1" applyFont="1" applyFill="1" applyBorder="1" applyAlignment="1" applyProtection="1">
      <alignment horizontal="right" vertical="center" wrapText="1"/>
    </xf>
    <xf numFmtId="3" fontId="27" fillId="7" borderId="3" xfId="1" applyNumberFormat="1" applyFont="1" applyFill="1" applyBorder="1" applyAlignment="1" applyProtection="1">
      <alignment vertical="top" wrapText="1"/>
    </xf>
    <xf numFmtId="165" fontId="28" fillId="7" borderId="3" xfId="1" applyNumberFormat="1" applyFont="1" applyFill="1" applyBorder="1" applyAlignment="1" applyProtection="1">
      <alignment horizontal="right" wrapText="1"/>
    </xf>
    <xf numFmtId="0" fontId="0" fillId="0" borderId="1" xfId="0" applyBorder="1" applyAlignment="1">
      <alignment wrapText="1"/>
    </xf>
    <xf numFmtId="0" fontId="0" fillId="0" borderId="1" xfId="0" applyBorder="1"/>
    <xf numFmtId="14" fontId="5" fillId="3" borderId="7" xfId="0" applyNumberFormat="1" applyFont="1" applyFill="1" applyBorder="1" applyAlignment="1">
      <alignment horizontal="right"/>
    </xf>
    <xf numFmtId="0" fontId="44" fillId="10" borderId="2" xfId="0" applyFont="1" applyFill="1" applyBorder="1" applyAlignment="1">
      <alignment horizontal="center"/>
    </xf>
    <xf numFmtId="0" fontId="44" fillId="10" borderId="3" xfId="0" applyFont="1" applyFill="1" applyBorder="1" applyAlignment="1">
      <alignment horizontal="center"/>
    </xf>
    <xf numFmtId="0" fontId="44" fillId="10" borderId="4" xfId="0" applyFont="1" applyFill="1" applyBorder="1" applyAlignment="1">
      <alignment horizontal="center"/>
    </xf>
    <xf numFmtId="0" fontId="47" fillId="3" borderId="17" xfId="0" applyFont="1" applyFill="1" applyBorder="1" applyAlignment="1">
      <alignment horizontal="left" vertical="center" wrapText="1"/>
    </xf>
    <xf numFmtId="0" fontId="47" fillId="3" borderId="1" xfId="0" applyFont="1" applyFill="1" applyBorder="1" applyAlignment="1">
      <alignment horizontal="left" vertical="center" wrapText="1"/>
    </xf>
    <xf numFmtId="0" fontId="47" fillId="8" borderId="1" xfId="0" applyFont="1" applyFill="1" applyBorder="1" applyAlignment="1">
      <alignment horizontal="left" vertical="center" wrapText="1"/>
    </xf>
    <xf numFmtId="0" fontId="49" fillId="0" borderId="0" xfId="0" applyFont="1"/>
    <xf numFmtId="0" fontId="50" fillId="0" borderId="0" xfId="0" applyFont="1"/>
    <xf numFmtId="0" fontId="49" fillId="3" borderId="0" xfId="0" applyFont="1" applyFill="1"/>
    <xf numFmtId="0" fontId="50" fillId="3" borderId="0" xfId="0" applyFont="1" applyFill="1"/>
    <xf numFmtId="0" fontId="47" fillId="0" borderId="0" xfId="0" applyFont="1" applyAlignment="1">
      <alignment horizontal="left" vertical="center" wrapText="1"/>
    </xf>
    <xf numFmtId="0" fontId="51" fillId="0" borderId="0" xfId="0" applyFont="1"/>
    <xf numFmtId="0" fontId="47" fillId="7" borderId="1" xfId="0" applyFont="1" applyFill="1" applyBorder="1" applyAlignment="1">
      <alignment horizontal="left" vertical="center" wrapText="1"/>
    </xf>
    <xf numFmtId="0" fontId="15" fillId="0" borderId="18" xfId="0" applyFont="1" applyBorder="1"/>
    <xf numFmtId="0" fontId="15" fillId="0" borderId="0" xfId="0" applyFont="1"/>
    <xf numFmtId="0" fontId="5" fillId="0" borderId="18" xfId="0" applyFont="1" applyBorder="1"/>
    <xf numFmtId="0" fontId="5" fillId="0" borderId="0" xfId="0" applyFont="1"/>
    <xf numFmtId="0" fontId="5" fillId="0" borderId="18" xfId="0" applyFont="1" applyBorder="1" applyAlignment="1">
      <alignment vertical="center"/>
    </xf>
    <xf numFmtId="0" fontId="5" fillId="0" borderId="0" xfId="0" applyFont="1" applyAlignment="1">
      <alignment vertical="center"/>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9" fillId="0" borderId="18" xfId="0" applyFont="1" applyBorder="1" applyAlignment="1">
      <alignment horizontal="center" vertical="center"/>
    </xf>
    <xf numFmtId="0" fontId="19" fillId="0" borderId="0" xfId="0" applyFont="1" applyAlignment="1">
      <alignment horizontal="center" vertical="center"/>
    </xf>
    <xf numFmtId="0" fontId="13" fillId="3"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0" fontId="20" fillId="0" borderId="0" xfId="0" applyFont="1" applyAlignment="1">
      <alignment horizontal="justify" vertical="center"/>
    </xf>
    <xf numFmtId="3" fontId="21" fillId="2" borderId="1" xfId="0" applyNumberFormat="1" applyFont="1" applyFill="1" applyBorder="1" applyAlignment="1">
      <alignment horizontal="center" vertical="center"/>
    </xf>
    <xf numFmtId="0" fontId="21" fillId="4" borderId="1" xfId="0" applyFont="1" applyFill="1" applyBorder="1" applyAlignment="1">
      <alignment horizontal="center" vertical="center"/>
    </xf>
    <xf numFmtId="4" fontId="22" fillId="0" borderId="1" xfId="0" applyNumberFormat="1" applyFont="1" applyBorder="1" applyAlignment="1">
      <alignment horizontal="center" vertical="center"/>
    </xf>
    <xf numFmtId="4" fontId="22" fillId="2" borderId="1" xfId="0" applyNumberFormat="1" applyFont="1" applyFill="1" applyBorder="1" applyAlignment="1">
      <alignment horizontal="center" vertical="center"/>
    </xf>
    <xf numFmtId="2" fontId="22" fillId="2" borderId="1" xfId="0" applyNumberFormat="1" applyFont="1" applyFill="1" applyBorder="1" applyAlignment="1">
      <alignment horizontal="center" vertical="center"/>
    </xf>
    <xf numFmtId="164" fontId="22" fillId="0" borderId="1" xfId="0" applyNumberFormat="1" applyFont="1" applyBorder="1" applyAlignment="1">
      <alignment horizontal="center" vertical="center"/>
    </xf>
    <xf numFmtId="2" fontId="22" fillId="2" borderId="1" xfId="0" applyNumberFormat="1" applyFont="1" applyFill="1" applyBorder="1" applyAlignment="1">
      <alignment horizontal="center" vertical="center" wrapText="1"/>
    </xf>
    <xf numFmtId="43" fontId="15" fillId="0" borderId="0" xfId="0" applyNumberFormat="1" applyFont="1"/>
    <xf numFmtId="4" fontId="15" fillId="0" borderId="0" xfId="0" applyNumberFormat="1" applyFont="1"/>
    <xf numFmtId="1" fontId="15" fillId="0" borderId="0" xfId="0" applyNumberFormat="1" applyFont="1"/>
    <xf numFmtId="0" fontId="15" fillId="3" borderId="0" xfId="0" applyFont="1" applyFill="1"/>
    <xf numFmtId="0" fontId="15" fillId="0" borderId="0" xfId="0" applyFont="1" applyAlignment="1">
      <alignment horizontal="right"/>
    </xf>
    <xf numFmtId="0" fontId="15" fillId="0" borderId="0" xfId="0" applyFont="1" applyAlignment="1">
      <alignment horizontal="center"/>
    </xf>
    <xf numFmtId="0" fontId="15" fillId="2" borderId="0" xfId="0" applyFont="1" applyFill="1" applyAlignment="1">
      <alignment horizontal="center"/>
    </xf>
    <xf numFmtId="3" fontId="15" fillId="0" borderId="0" xfId="0" applyNumberFormat="1" applyFont="1"/>
    <xf numFmtId="3"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4" fontId="23" fillId="0" borderId="17" xfId="1" applyNumberFormat="1" applyFont="1" applyFill="1" applyBorder="1" applyAlignment="1" applyProtection="1">
      <alignment horizontal="right" vertical="center" wrapText="1"/>
    </xf>
    <xf numFmtId="4" fontId="23" fillId="3" borderId="1" xfId="1" applyNumberFormat="1" applyFont="1" applyFill="1" applyBorder="1" applyAlignment="1" applyProtection="1">
      <alignment horizontal="right" vertical="center" wrapText="1"/>
    </xf>
    <xf numFmtId="4" fontId="23" fillId="2" borderId="1" xfId="1" applyNumberFormat="1" applyFont="1" applyFill="1" applyBorder="1" applyAlignment="1" applyProtection="1">
      <alignment horizontal="right" vertical="center" wrapText="1"/>
    </xf>
    <xf numFmtId="2" fontId="15" fillId="0" borderId="0" xfId="0" applyNumberFormat="1" applyFont="1" applyAlignment="1">
      <alignment horizontal="center"/>
    </xf>
    <xf numFmtId="0" fontId="13" fillId="0" borderId="17" xfId="0" applyFont="1" applyBorder="1" applyAlignment="1">
      <alignment horizontal="center" vertical="center" wrapText="1"/>
    </xf>
    <xf numFmtId="49" fontId="13" fillId="10" borderId="1" xfId="0" applyNumberFormat="1" applyFont="1" applyFill="1" applyBorder="1" applyAlignment="1">
      <alignment horizontal="center" vertical="center" wrapText="1"/>
    </xf>
    <xf numFmtId="0" fontId="18" fillId="9" borderId="17" xfId="0" applyFont="1" applyFill="1" applyBorder="1" applyAlignment="1">
      <alignment horizontal="center" vertical="center" wrapText="1"/>
    </xf>
    <xf numFmtId="2" fontId="22" fillId="3" borderId="1" xfId="0" applyNumberFormat="1" applyFont="1" applyFill="1" applyBorder="1" applyAlignment="1">
      <alignment horizontal="center" vertical="center"/>
    </xf>
    <xf numFmtId="2" fontId="22" fillId="3" borderId="1" xfId="0" applyNumberFormat="1" applyFont="1" applyFill="1" applyBorder="1" applyAlignment="1">
      <alignment horizontal="center" vertical="center" wrapText="1"/>
    </xf>
    <xf numFmtId="0" fontId="27" fillId="7" borderId="3" xfId="0" applyFont="1" applyFill="1" applyBorder="1" applyAlignment="1">
      <alignment horizontal="left" vertical="center"/>
    </xf>
    <xf numFmtId="0" fontId="27" fillId="7" borderId="3" xfId="0" applyFont="1" applyFill="1" applyBorder="1" applyAlignment="1">
      <alignment vertical="top" wrapText="1"/>
    </xf>
    <xf numFmtId="14" fontId="27" fillId="7" borderId="3" xfId="0" applyNumberFormat="1" applyFont="1" applyFill="1" applyBorder="1" applyAlignment="1">
      <alignment horizontal="center" vertical="center"/>
    </xf>
    <xf numFmtId="3" fontId="26" fillId="7" borderId="3" xfId="0" applyNumberFormat="1" applyFont="1" applyFill="1" applyBorder="1"/>
    <xf numFmtId="3" fontId="27" fillId="7" borderId="3" xfId="0" applyNumberFormat="1" applyFont="1" applyFill="1" applyBorder="1" applyAlignment="1">
      <alignment horizontal="center" vertical="center"/>
    </xf>
    <xf numFmtId="0" fontId="27" fillId="7" borderId="3" xfId="0" applyFont="1" applyFill="1" applyBorder="1" applyAlignment="1">
      <alignment horizontal="center" vertical="center" wrapText="1"/>
    </xf>
    <xf numFmtId="0" fontId="27" fillId="7" borderId="3" xfId="0" applyFont="1" applyFill="1" applyBorder="1" applyAlignment="1">
      <alignment horizontal="center" vertical="center"/>
    </xf>
    <xf numFmtId="4" fontId="27" fillId="7" borderId="3" xfId="0" applyNumberFormat="1" applyFont="1" applyFill="1" applyBorder="1" applyAlignment="1">
      <alignment horizontal="center" vertical="center"/>
    </xf>
    <xf numFmtId="2" fontId="27" fillId="7" borderId="3" xfId="0" applyNumberFormat="1" applyFont="1" applyFill="1" applyBorder="1" applyAlignment="1">
      <alignment horizontal="center" vertical="center"/>
    </xf>
    <xf numFmtId="164" fontId="27" fillId="7" borderId="3" xfId="0" applyNumberFormat="1" applyFont="1" applyFill="1" applyBorder="1" applyAlignment="1">
      <alignment horizontal="center" vertical="center"/>
    </xf>
    <xf numFmtId="2" fontId="27" fillId="7" borderId="3" xfId="0" applyNumberFormat="1" applyFont="1" applyFill="1" applyBorder="1" applyAlignment="1">
      <alignment horizontal="center" vertical="center" wrapText="1"/>
    </xf>
    <xf numFmtId="4" fontId="26" fillId="7" borderId="3" xfId="0" applyNumberFormat="1" applyFont="1" applyFill="1" applyBorder="1"/>
    <xf numFmtId="0" fontId="17" fillId="0" borderId="13" xfId="0" applyFont="1" applyBorder="1" applyAlignment="1">
      <alignment horizontal="center" vertical="center" wrapText="1"/>
    </xf>
    <xf numFmtId="3" fontId="13" fillId="0" borderId="17" xfId="0" applyNumberFormat="1" applyFont="1" applyBorder="1" applyAlignment="1">
      <alignment horizontal="center" vertical="center" wrapText="1"/>
    </xf>
    <xf numFmtId="0" fontId="13" fillId="0" borderId="13" xfId="0" applyFont="1" applyBorder="1" applyAlignment="1">
      <alignment horizontal="center" vertical="center" wrapText="1"/>
    </xf>
    <xf numFmtId="3" fontId="21" fillId="0" borderId="1" xfId="0" applyNumberFormat="1" applyFont="1" applyBorder="1" applyAlignment="1">
      <alignment horizontal="center" vertical="center"/>
    </xf>
    <xf numFmtId="3" fontId="21" fillId="4" borderId="1" xfId="0" applyNumberFormat="1" applyFont="1" applyFill="1" applyBorder="1" applyAlignment="1">
      <alignment horizontal="center" vertical="center"/>
    </xf>
    <xf numFmtId="4" fontId="22" fillId="0" borderId="17" xfId="0" applyNumberFormat="1" applyFont="1" applyBorder="1" applyAlignment="1">
      <alignment horizontal="center" vertical="center"/>
    </xf>
    <xf numFmtId="2" fontId="22" fillId="0" borderId="17" xfId="0" applyNumberFormat="1" applyFont="1" applyBorder="1" applyAlignment="1">
      <alignment horizontal="center" vertical="center"/>
    </xf>
    <xf numFmtId="2" fontId="22" fillId="0" borderId="17" xfId="0" applyNumberFormat="1" applyFont="1" applyBorder="1" applyAlignment="1">
      <alignment horizontal="center" vertical="center" wrapText="1"/>
    </xf>
    <xf numFmtId="164" fontId="15" fillId="0" borderId="0" xfId="0" applyNumberFormat="1" applyFont="1"/>
    <xf numFmtId="0" fontId="15" fillId="5" borderId="0" xfId="0" applyFont="1" applyFill="1"/>
    <xf numFmtId="3" fontId="15" fillId="3" borderId="0" xfId="0" applyNumberFormat="1" applyFont="1" applyFill="1" applyAlignment="1">
      <alignment horizontal="center" vertical="center"/>
    </xf>
    <xf numFmtId="3" fontId="15" fillId="3" borderId="0" xfId="0" applyNumberFormat="1" applyFont="1" applyFill="1"/>
    <xf numFmtId="4" fontId="15" fillId="3" borderId="0" xfId="0" applyNumberFormat="1" applyFont="1" applyFill="1"/>
    <xf numFmtId="2" fontId="15" fillId="3" borderId="0" xfId="0" applyNumberFormat="1" applyFont="1" applyFill="1" applyAlignment="1">
      <alignment horizontal="center"/>
    </xf>
    <xf numFmtId="0" fontId="36"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66" fontId="26" fillId="7" borderId="2" xfId="1" applyNumberFormat="1" applyFont="1" applyFill="1" applyBorder="1" applyAlignment="1" applyProtection="1">
      <alignment horizontal="center" vertical="center"/>
    </xf>
    <xf numFmtId="3" fontId="26" fillId="7" borderId="2" xfId="1" applyNumberFormat="1" applyFont="1" applyFill="1" applyBorder="1" applyAlignment="1" applyProtection="1">
      <alignment horizontal="center" vertical="center"/>
    </xf>
    <xf numFmtId="3" fontId="26" fillId="7" borderId="2" xfId="0" applyNumberFormat="1" applyFont="1" applyFill="1" applyBorder="1" applyAlignment="1">
      <alignment horizontal="center" vertical="center"/>
    </xf>
    <xf numFmtId="0" fontId="0" fillId="0" borderId="0" xfId="0" applyProtection="1"/>
    <xf numFmtId="0" fontId="0" fillId="0" borderId="0" xfId="0" applyAlignment="1" applyProtection="1">
      <alignment horizontal="right"/>
    </xf>
    <xf numFmtId="0" fontId="0" fillId="3" borderId="0" xfId="0" applyFill="1" applyProtection="1"/>
    <xf numFmtId="0" fontId="64" fillId="3" borderId="42" xfId="0" applyFont="1" applyFill="1" applyBorder="1" applyAlignment="1" applyProtection="1">
      <alignment horizontal="center" vertical="center" wrapText="1"/>
    </xf>
    <xf numFmtId="0" fontId="17" fillId="3" borderId="22" xfId="0" applyFont="1" applyFill="1" applyBorder="1" applyAlignment="1" applyProtection="1">
      <alignment horizontal="center" vertical="center" wrapText="1"/>
    </xf>
    <xf numFmtId="0" fontId="64" fillId="3" borderId="40" xfId="0" applyFont="1" applyFill="1" applyBorder="1" applyAlignment="1" applyProtection="1">
      <alignment horizontal="center" vertical="center" wrapText="1"/>
    </xf>
    <xf numFmtId="0" fontId="62" fillId="3" borderId="1" xfId="0" applyFont="1" applyFill="1" applyBorder="1" applyAlignment="1" applyProtection="1">
      <alignment horizontal="center" vertical="center" wrapText="1"/>
    </xf>
    <xf numFmtId="0" fontId="62" fillId="3" borderId="43" xfId="0" applyFont="1" applyFill="1" applyBorder="1" applyAlignment="1" applyProtection="1">
      <alignment horizontal="center" vertical="center" wrapText="1"/>
    </xf>
    <xf numFmtId="0" fontId="13" fillId="13" borderId="1" xfId="0" applyFont="1" applyFill="1" applyBorder="1" applyAlignment="1" applyProtection="1">
      <alignment horizontal="center" vertical="center" wrapText="1"/>
    </xf>
    <xf numFmtId="2" fontId="61" fillId="0" borderId="1" xfId="0" applyNumberFormat="1" applyFont="1" applyBorder="1" applyAlignment="1" applyProtection="1">
      <alignment horizontal="center" vertical="center"/>
    </xf>
    <xf numFmtId="2" fontId="61" fillId="0" borderId="43" xfId="0" applyNumberFormat="1" applyFont="1" applyBorder="1" applyAlignment="1" applyProtection="1">
      <alignment horizontal="right" vertical="center"/>
    </xf>
    <xf numFmtId="2" fontId="61" fillId="0" borderId="9" xfId="0" applyNumberFormat="1" applyFont="1" applyBorder="1" applyAlignment="1" applyProtection="1">
      <alignment horizontal="right" vertical="center"/>
    </xf>
    <xf numFmtId="0" fontId="60" fillId="11" borderId="10" xfId="0" applyFont="1" applyFill="1" applyBorder="1" applyAlignment="1" applyProtection="1">
      <alignment horizontal="center" vertical="center"/>
    </xf>
    <xf numFmtId="0" fontId="0" fillId="11" borderId="36" xfId="0" applyFill="1" applyBorder="1" applyProtection="1"/>
    <xf numFmtId="2" fontId="60" fillId="11" borderId="44" xfId="0" applyNumberFormat="1" applyFont="1" applyFill="1" applyBorder="1" applyAlignment="1" applyProtection="1">
      <alignment horizontal="right" vertical="center"/>
    </xf>
    <xf numFmtId="2" fontId="60" fillId="11" borderId="12" xfId="0" applyNumberFormat="1" applyFont="1" applyFill="1" applyBorder="1" applyAlignment="1" applyProtection="1">
      <alignment horizontal="right" vertical="center"/>
    </xf>
    <xf numFmtId="0" fontId="17" fillId="5" borderId="17" xfId="0" applyFont="1" applyFill="1" applyBorder="1" applyAlignment="1" applyProtection="1">
      <alignment horizontal="center" vertical="center" wrapText="1"/>
      <protection locked="0"/>
    </xf>
    <xf numFmtId="0" fontId="17" fillId="5" borderId="22" xfId="0" applyFont="1" applyFill="1" applyBorder="1" applyAlignment="1" applyProtection="1">
      <alignment horizontal="center" vertical="center" wrapText="1"/>
      <protection locked="0"/>
    </xf>
    <xf numFmtId="0" fontId="13" fillId="5" borderId="8"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62" fillId="5" borderId="1" xfId="0" applyFont="1" applyFill="1" applyBorder="1" applyAlignment="1" applyProtection="1">
      <alignment horizontal="center" vertical="center" wrapText="1"/>
      <protection locked="0"/>
    </xf>
    <xf numFmtId="0" fontId="61" fillId="5" borderId="8" xfId="0" applyFont="1" applyFill="1" applyBorder="1" applyProtection="1">
      <protection locked="0"/>
    </xf>
    <xf numFmtId="0" fontId="21" fillId="12" borderId="1" xfId="0" applyFont="1" applyFill="1" applyBorder="1" applyAlignment="1" applyProtection="1">
      <alignment wrapText="1"/>
      <protection locked="0"/>
    </xf>
    <xf numFmtId="0" fontId="61" fillId="5" borderId="1" xfId="0" applyFont="1" applyFill="1" applyBorder="1" applyAlignment="1" applyProtection="1">
      <alignment horizontal="center" vertical="center"/>
      <protection locked="0"/>
    </xf>
    <xf numFmtId="0" fontId="13" fillId="5" borderId="15" xfId="0" applyFont="1" applyFill="1" applyBorder="1" applyAlignment="1" applyProtection="1">
      <alignment horizontal="center" vertical="center" wrapText="1"/>
      <protection locked="0"/>
    </xf>
    <xf numFmtId="0" fontId="29" fillId="0" borderId="0" xfId="0" applyFont="1" applyProtection="1"/>
    <xf numFmtId="0" fontId="30" fillId="0" borderId="0" xfId="0" applyFont="1" applyProtection="1"/>
    <xf numFmtId="0" fontId="32" fillId="3" borderId="25" xfId="0" applyFont="1" applyFill="1" applyBorder="1" applyAlignment="1" applyProtection="1">
      <alignment horizontal="left" vertical="center" wrapText="1"/>
    </xf>
    <xf numFmtId="0" fontId="32" fillId="3" borderId="25" xfId="0" applyFont="1" applyFill="1" applyBorder="1" applyAlignment="1" applyProtection="1">
      <alignment horizontal="left" vertical="center"/>
    </xf>
    <xf numFmtId="0" fontId="0" fillId="3" borderId="34" xfId="0" applyFill="1" applyBorder="1" applyProtection="1"/>
    <xf numFmtId="0" fontId="0" fillId="3" borderId="35" xfId="0" applyFill="1" applyBorder="1" applyProtection="1"/>
    <xf numFmtId="0" fontId="0" fillId="3" borderId="46" xfId="0" applyFill="1" applyBorder="1" applyProtection="1"/>
    <xf numFmtId="165" fontId="0" fillId="0" borderId="0" xfId="0" applyNumberFormat="1" applyProtection="1"/>
    <xf numFmtId="0" fontId="0" fillId="7" borderId="0" xfId="0" applyFill="1" applyProtection="1"/>
    <xf numFmtId="0" fontId="0" fillId="2" borderId="0" xfId="0" applyFill="1" applyProtection="1"/>
    <xf numFmtId="0" fontId="10" fillId="5" borderId="6" xfId="0" applyFont="1" applyFill="1" applyBorder="1" applyAlignment="1" applyProtection="1">
      <alignment vertical="top" wrapText="1"/>
    </xf>
    <xf numFmtId="0" fontId="3" fillId="5" borderId="7" xfId="0" applyFont="1" applyFill="1" applyBorder="1" applyAlignment="1" applyProtection="1">
      <alignment vertical="top" wrapText="1"/>
    </xf>
    <xf numFmtId="0" fontId="10" fillId="5" borderId="1" xfId="0" applyFont="1" applyFill="1" applyBorder="1" applyAlignment="1" applyProtection="1">
      <alignment vertical="top" wrapText="1"/>
    </xf>
    <xf numFmtId="0" fontId="3" fillId="5" borderId="9" xfId="0" applyFont="1" applyFill="1" applyBorder="1" applyAlignment="1" applyProtection="1">
      <alignment vertical="top" wrapText="1"/>
    </xf>
    <xf numFmtId="0" fontId="5" fillId="5" borderId="9" xfId="0" applyFont="1" applyFill="1" applyBorder="1" applyAlignment="1" applyProtection="1">
      <alignment vertical="top" wrapText="1"/>
    </xf>
    <xf numFmtId="0" fontId="10" fillId="5" borderId="8" xfId="0" applyFont="1" applyFill="1" applyBorder="1" applyAlignment="1" applyProtection="1">
      <alignment horizontal="left" vertical="top" wrapText="1"/>
    </xf>
    <xf numFmtId="0" fontId="2" fillId="3" borderId="0" xfId="0" applyFont="1" applyFill="1" applyAlignment="1" applyProtection="1">
      <alignment wrapText="1"/>
    </xf>
    <xf numFmtId="0" fontId="4" fillId="0" borderId="0" xfId="0" applyFont="1" applyAlignment="1" applyProtection="1">
      <alignment horizontal="left" vertical="top" wrapText="1"/>
    </xf>
    <xf numFmtId="0" fontId="37" fillId="5" borderId="9" xfId="0" applyFont="1" applyFill="1" applyBorder="1" applyAlignment="1" applyProtection="1">
      <alignment vertical="top" wrapText="1"/>
    </xf>
    <xf numFmtId="0" fontId="10" fillId="3" borderId="1" xfId="0" applyFont="1" applyFill="1" applyBorder="1" applyAlignment="1" applyProtection="1">
      <alignment vertical="top" wrapText="1"/>
    </xf>
    <xf numFmtId="0" fontId="41" fillId="2" borderId="9" xfId="0" applyFont="1" applyFill="1" applyBorder="1" applyAlignment="1" applyProtection="1">
      <alignment vertical="top" wrapText="1"/>
    </xf>
    <xf numFmtId="0" fontId="6" fillId="3" borderId="1" xfId="0" applyFont="1" applyFill="1" applyBorder="1" applyAlignment="1" applyProtection="1">
      <alignment vertical="top" wrapText="1"/>
    </xf>
    <xf numFmtId="0" fontId="41" fillId="3" borderId="9" xfId="0" applyFont="1" applyFill="1" applyBorder="1" applyAlignment="1" applyProtection="1">
      <alignment vertical="top" wrapText="1"/>
    </xf>
    <xf numFmtId="0" fontId="10" fillId="0" borderId="1" xfId="0" applyFont="1" applyBorder="1" applyAlignment="1" applyProtection="1">
      <alignment vertical="top" wrapText="1"/>
    </xf>
    <xf numFmtId="0" fontId="10" fillId="3" borderId="8" xfId="0" applyFont="1" applyFill="1" applyBorder="1" applyAlignment="1" applyProtection="1">
      <alignment horizontal="left" vertical="top" wrapText="1"/>
    </xf>
    <xf numFmtId="2" fontId="0" fillId="3" borderId="0" xfId="0" applyNumberFormat="1" applyFill="1" applyProtection="1"/>
    <xf numFmtId="0" fontId="41" fillId="0" borderId="9" xfId="0" applyFont="1" applyBorder="1" applyAlignment="1" applyProtection="1">
      <alignment vertical="top" wrapText="1"/>
    </xf>
    <xf numFmtId="0" fontId="6" fillId="5" borderId="17" xfId="0" applyFont="1" applyFill="1" applyBorder="1" applyAlignment="1" applyProtection="1">
      <alignment horizontal="left" vertical="center" wrapText="1"/>
    </xf>
    <xf numFmtId="0" fontId="26" fillId="5" borderId="1" xfId="0" applyFont="1" applyFill="1" applyBorder="1" applyAlignment="1" applyProtection="1">
      <alignment horizontal="left" vertical="center" wrapText="1"/>
    </xf>
    <xf numFmtId="0" fontId="6" fillId="5" borderId="22" xfId="0" applyFont="1" applyFill="1" applyBorder="1" applyAlignment="1" applyProtection="1">
      <alignment horizontal="center" vertical="center" wrapText="1"/>
    </xf>
    <xf numFmtId="0" fontId="60" fillId="3" borderId="42" xfId="0" applyFont="1" applyFill="1" applyBorder="1" applyAlignment="1" applyProtection="1">
      <alignment horizontal="center" vertical="center" wrapText="1"/>
    </xf>
    <xf numFmtId="0" fontId="26" fillId="5" borderId="22" xfId="0" applyFont="1" applyFill="1" applyBorder="1" applyAlignment="1" applyProtection="1">
      <alignment horizontal="left" vertical="center" wrapText="1"/>
    </xf>
    <xf numFmtId="0" fontId="6" fillId="3" borderId="22" xfId="0" applyFont="1" applyFill="1" applyBorder="1" applyAlignment="1" applyProtection="1">
      <alignment horizontal="center" vertical="center" wrapText="1"/>
    </xf>
    <xf numFmtId="0" fontId="42" fillId="3" borderId="22" xfId="0" applyFont="1" applyFill="1" applyBorder="1" applyAlignment="1" applyProtection="1">
      <alignment horizontal="center" vertical="center" wrapText="1"/>
    </xf>
    <xf numFmtId="0" fontId="66" fillId="3" borderId="9" xfId="0" applyFont="1" applyFill="1" applyBorder="1" applyAlignment="1" applyProtection="1">
      <alignment vertical="top" wrapText="1"/>
    </xf>
    <xf numFmtId="0" fontId="60" fillId="3" borderId="1" xfId="0" applyFont="1" applyFill="1" applyBorder="1" applyAlignment="1" applyProtection="1">
      <alignment horizontal="center" vertical="center" wrapText="1"/>
    </xf>
    <xf numFmtId="0" fontId="10" fillId="0" borderId="15" xfId="0" applyFont="1" applyBorder="1" applyAlignment="1" applyProtection="1">
      <alignment vertical="top" wrapText="1"/>
    </xf>
    <xf numFmtId="0" fontId="12" fillId="8" borderId="3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0" xfId="0" applyAlignment="1" applyProtection="1">
      <alignment horizontal="left"/>
    </xf>
    <xf numFmtId="0" fontId="21" fillId="2" borderId="1" xfId="0" applyFont="1" applyFill="1" applyBorder="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1" fontId="21" fillId="3" borderId="1" xfId="0" applyNumberFormat="1" applyFont="1" applyFill="1" applyBorder="1" applyAlignment="1" applyProtection="1">
      <alignment horizontal="center" vertical="center" wrapText="1"/>
    </xf>
    <xf numFmtId="0" fontId="69" fillId="3" borderId="1" xfId="0" applyFont="1" applyFill="1" applyBorder="1" applyAlignment="1" applyProtection="1">
      <alignment horizontal="center" vertical="center" wrapText="1"/>
      <protection hidden="1"/>
    </xf>
    <xf numFmtId="1" fontId="61" fillId="5" borderId="15" xfId="0" applyNumberFormat="1" applyFont="1" applyFill="1" applyBorder="1" applyProtection="1">
      <protection locked="0"/>
    </xf>
    <xf numFmtId="1" fontId="60" fillId="11" borderId="37" xfId="0" applyNumberFormat="1" applyFont="1" applyFill="1" applyBorder="1" applyAlignment="1" applyProtection="1">
      <alignment horizontal="center" vertical="center"/>
    </xf>
    <xf numFmtId="0" fontId="13" fillId="3" borderId="1" xfId="0" applyFont="1" applyFill="1" applyBorder="1" applyAlignment="1">
      <alignment horizontal="center" vertical="center" wrapText="1"/>
    </xf>
    <xf numFmtId="0" fontId="16" fillId="10" borderId="1" xfId="0" applyFont="1" applyFill="1" applyBorder="1" applyAlignment="1">
      <alignment horizontal="left" wrapText="1"/>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3" borderId="13" xfId="0" applyFont="1" applyFill="1" applyBorder="1" applyAlignment="1">
      <alignment vertical="center" wrapText="1"/>
    </xf>
    <xf numFmtId="0" fontId="5" fillId="3" borderId="14" xfId="0" applyFont="1" applyFill="1" applyBorder="1" applyAlignment="1">
      <alignment vertical="center" wrapText="1"/>
    </xf>
    <xf numFmtId="0" fontId="5" fillId="3" borderId="15" xfId="0" applyFont="1" applyFill="1" applyBorder="1" applyAlignment="1">
      <alignment vertical="center" wrapText="1"/>
    </xf>
    <xf numFmtId="0" fontId="5" fillId="3" borderId="13" xfId="0" applyFont="1" applyFill="1" applyBorder="1" applyAlignment="1">
      <alignment vertical="center" wrapText="1"/>
    </xf>
    <xf numFmtId="49" fontId="34" fillId="5" borderId="13" xfId="0" applyNumberFormat="1" applyFont="1" applyFill="1" applyBorder="1" applyAlignment="1" applyProtection="1">
      <alignment horizontal="left"/>
      <protection locked="0"/>
    </xf>
    <xf numFmtId="49" fontId="0" fillId="0" borderId="14" xfId="0" applyNumberFormat="1" applyBorder="1" applyAlignment="1" applyProtection="1">
      <alignment horizontal="left"/>
      <protection locked="0"/>
    </xf>
    <xf numFmtId="49" fontId="0" fillId="0" borderId="15" xfId="0" applyNumberFormat="1" applyBorder="1" applyAlignment="1" applyProtection="1">
      <alignment horizontal="left"/>
      <protection locked="0"/>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6" fillId="10" borderId="1" xfId="0" applyFont="1" applyFill="1" applyBorder="1" applyAlignment="1">
      <alignment horizontal="left" vertical="center" wrapText="1"/>
    </xf>
    <xf numFmtId="0" fontId="17" fillId="0" borderId="13" xfId="0" applyFont="1" applyBorder="1" applyAlignment="1">
      <alignment horizontal="center" vertical="center" wrapText="1"/>
    </xf>
    <xf numFmtId="0" fontId="17" fillId="3" borderId="15" xfId="0" applyFont="1" applyFill="1" applyBorder="1" applyAlignment="1">
      <alignment horizontal="center" vertical="center" wrapText="1"/>
    </xf>
    <xf numFmtId="3" fontId="17" fillId="0" borderId="1"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6" fillId="10" borderId="16" xfId="0" applyFont="1" applyFill="1" applyBorder="1" applyAlignment="1">
      <alignment horizontal="left" vertical="center" wrapText="1"/>
    </xf>
    <xf numFmtId="0" fontId="17" fillId="3" borderId="13" xfId="0" applyFont="1" applyFill="1" applyBorder="1" applyAlignment="1">
      <alignment horizontal="center" vertical="center" wrapText="1"/>
    </xf>
    <xf numFmtId="0" fontId="38" fillId="0" borderId="1"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6" fillId="10" borderId="27" xfId="0" applyFont="1" applyFill="1" applyBorder="1" applyAlignment="1" applyProtection="1">
      <alignment horizontal="left" vertical="center" wrapText="1"/>
    </xf>
    <xf numFmtId="0" fontId="0" fillId="0" borderId="29" xfId="0" applyBorder="1" applyProtection="1"/>
    <xf numFmtId="0" fontId="0" fillId="0" borderId="28" xfId="0" applyBorder="1" applyProtection="1"/>
    <xf numFmtId="0" fontId="64" fillId="5" borderId="41" xfId="0" applyFont="1" applyFill="1" applyBorder="1" applyAlignment="1" applyProtection="1">
      <alignment horizontal="center" vertical="center" wrapText="1"/>
      <protection locked="0"/>
    </xf>
    <xf numFmtId="0" fontId="64" fillId="5" borderId="24" xfId="0" applyFont="1" applyFill="1" applyBorder="1" applyAlignment="1" applyProtection="1">
      <alignment horizontal="center" vertical="center" wrapText="1"/>
      <protection locked="0"/>
    </xf>
    <xf numFmtId="0" fontId="17" fillId="3" borderId="22" xfId="0" applyFont="1" applyFill="1" applyBorder="1" applyAlignment="1" applyProtection="1">
      <alignment horizontal="center" vertical="center" wrapText="1"/>
    </xf>
    <xf numFmtId="0" fontId="17" fillId="3" borderId="23"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64" fillId="5" borderId="23"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14" fillId="0" borderId="45"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17" fillId="5" borderId="17" xfId="0" applyFont="1" applyFill="1" applyBorder="1" applyAlignment="1" applyProtection="1">
      <alignment horizontal="center" vertical="center" wrapText="1"/>
      <protection locked="0"/>
    </xf>
    <xf numFmtId="0" fontId="31" fillId="0" borderId="25" xfId="0" applyFont="1" applyBorder="1" applyAlignment="1" applyProtection="1">
      <alignment horizontal="center" vertical="center" wrapText="1"/>
    </xf>
    <xf numFmtId="0" fontId="31" fillId="0" borderId="15" xfId="0" applyFont="1" applyBorder="1" applyAlignment="1" applyProtection="1">
      <alignment horizontal="center" vertical="center" wrapText="1"/>
    </xf>
    <xf numFmtId="165" fontId="31" fillId="7" borderId="13" xfId="1" applyNumberFormat="1" applyFont="1" applyFill="1" applyBorder="1" applyAlignment="1" applyProtection="1">
      <alignment horizontal="center" vertical="center"/>
    </xf>
    <xf numFmtId="165" fontId="31" fillId="7" borderId="14" xfId="1" applyNumberFormat="1" applyFont="1" applyFill="1" applyBorder="1" applyAlignment="1" applyProtection="1">
      <alignment horizontal="center" vertical="center"/>
    </xf>
    <xf numFmtId="165" fontId="31" fillId="7" borderId="15" xfId="1" applyNumberFormat="1" applyFont="1" applyFill="1" applyBorder="1" applyAlignment="1" applyProtection="1">
      <alignment horizontal="center" vertical="center"/>
    </xf>
    <xf numFmtId="0" fontId="33" fillId="0" borderId="1" xfId="0" applyFont="1" applyBorder="1" applyAlignment="1" applyProtection="1">
      <alignment horizontal="center" wrapText="1"/>
    </xf>
    <xf numFmtId="0" fontId="33" fillId="0" borderId="9" xfId="0" applyFont="1" applyBorder="1" applyAlignment="1" applyProtection="1">
      <alignment horizontal="center" wrapText="1"/>
    </xf>
    <xf numFmtId="166" fontId="31" fillId="0" borderId="13" xfId="1" applyNumberFormat="1" applyFont="1" applyBorder="1" applyAlignment="1" applyProtection="1">
      <alignment horizontal="center" vertical="center"/>
    </xf>
    <xf numFmtId="166" fontId="31" fillId="0" borderId="14" xfId="1" applyNumberFormat="1" applyFont="1" applyBorder="1" applyAlignment="1" applyProtection="1">
      <alignment horizontal="center" vertical="center"/>
    </xf>
    <xf numFmtId="166" fontId="31" fillId="0" borderId="15" xfId="1" applyNumberFormat="1" applyFont="1" applyBorder="1" applyAlignment="1" applyProtection="1">
      <alignment horizontal="center" vertical="center"/>
    </xf>
    <xf numFmtId="0" fontId="31" fillId="0" borderId="48" xfId="0" applyFont="1" applyBorder="1" applyAlignment="1" applyProtection="1">
      <alignment horizontal="center" vertical="center" wrapText="1"/>
    </xf>
    <xf numFmtId="0" fontId="31" fillId="0" borderId="32" xfId="0" applyFont="1" applyBorder="1" applyAlignment="1" applyProtection="1">
      <alignment horizontal="center" vertical="center" wrapText="1"/>
    </xf>
    <xf numFmtId="0" fontId="31" fillId="0" borderId="22" xfId="0" applyFont="1" applyBorder="1" applyAlignment="1" applyProtection="1">
      <alignment horizontal="center" vertical="center" wrapText="1"/>
    </xf>
    <xf numFmtId="0" fontId="31" fillId="0" borderId="23" xfId="0" applyFont="1" applyBorder="1" applyAlignment="1" applyProtection="1">
      <alignment horizontal="center" vertical="center" wrapText="1"/>
    </xf>
    <xf numFmtId="165" fontId="32" fillId="7" borderId="38" xfId="1" applyNumberFormat="1" applyFont="1" applyFill="1" applyBorder="1" applyAlignment="1" applyProtection="1">
      <alignment horizontal="center" vertical="center" wrapText="1"/>
    </xf>
    <xf numFmtId="165" fontId="32" fillId="7" borderId="36" xfId="1" applyNumberFormat="1"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xf>
    <xf numFmtId="0" fontId="31" fillId="3" borderId="9" xfId="0" applyFont="1" applyFill="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31" fillId="0" borderId="47" xfId="0" applyFont="1" applyBorder="1" applyAlignment="1" applyProtection="1">
      <alignment horizontal="center" vertical="center" wrapText="1"/>
    </xf>
    <xf numFmtId="0" fontId="31" fillId="0" borderId="41" xfId="0" applyFont="1" applyBorder="1" applyAlignment="1" applyProtection="1">
      <alignment horizontal="center" vertical="center" wrapText="1"/>
    </xf>
    <xf numFmtId="0" fontId="31" fillId="0" borderId="24" xfId="0" applyFont="1" applyBorder="1" applyAlignment="1" applyProtection="1">
      <alignment horizontal="center" vertical="center" wrapText="1"/>
    </xf>
    <xf numFmtId="165" fontId="31" fillId="0" borderId="13" xfId="1" applyNumberFormat="1" applyFont="1" applyBorder="1" applyAlignment="1" applyProtection="1">
      <alignment horizontal="center" vertical="center"/>
    </xf>
    <xf numFmtId="165" fontId="31" fillId="0" borderId="14" xfId="1" applyNumberFormat="1" applyFont="1" applyBorder="1" applyAlignment="1" applyProtection="1">
      <alignment horizontal="center" vertical="center"/>
    </xf>
    <xf numFmtId="165" fontId="31" fillId="0" borderId="15" xfId="1" applyNumberFormat="1" applyFont="1" applyBorder="1" applyAlignment="1" applyProtection="1">
      <alignment horizontal="center" vertical="center"/>
    </xf>
    <xf numFmtId="0" fontId="33" fillId="0" borderId="15" xfId="0" applyFont="1" applyBorder="1" applyAlignment="1" applyProtection="1">
      <alignment horizontal="center" wrapText="1"/>
    </xf>
    <xf numFmtId="0" fontId="33" fillId="0" borderId="15" xfId="0" applyFont="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33" fillId="0" borderId="9" xfId="0" applyFont="1" applyBorder="1" applyAlignment="1" applyProtection="1">
      <alignment horizontal="center" vertical="center" wrapText="1"/>
    </xf>
    <xf numFmtId="0" fontId="53" fillId="3" borderId="13" xfId="0" applyFont="1" applyFill="1" applyBorder="1" applyAlignment="1" applyProtection="1">
      <alignment horizontal="left" vertical="center"/>
    </xf>
    <xf numFmtId="0" fontId="53" fillId="3" borderId="14" xfId="0" applyFont="1" applyFill="1" applyBorder="1" applyAlignment="1" applyProtection="1">
      <alignment horizontal="left" vertical="center"/>
    </xf>
    <xf numFmtId="0" fontId="53" fillId="3" borderId="26" xfId="0" applyFont="1" applyFill="1" applyBorder="1" applyAlignment="1" applyProtection="1">
      <alignment horizontal="left" vertical="center"/>
    </xf>
    <xf numFmtId="0" fontId="31" fillId="0" borderId="8" xfId="0" applyFont="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25" xfId="0" applyFont="1" applyBorder="1" applyAlignment="1" applyProtection="1">
      <alignment horizontal="center" vertical="center"/>
    </xf>
    <xf numFmtId="0" fontId="31" fillId="0" borderId="15" xfId="0" applyFont="1" applyBorder="1" applyAlignment="1" applyProtection="1">
      <alignment horizontal="center" vertical="center"/>
    </xf>
    <xf numFmtId="0" fontId="33" fillId="0" borderId="13" xfId="0" applyFont="1" applyBorder="1" applyAlignment="1" applyProtection="1">
      <alignment horizontal="center" vertical="center" wrapText="1"/>
    </xf>
    <xf numFmtId="0" fontId="33" fillId="0" borderId="14" xfId="0" applyFont="1" applyBorder="1" applyAlignment="1" applyProtection="1">
      <alignment horizontal="center" vertical="center" wrapText="1"/>
    </xf>
    <xf numFmtId="0" fontId="33" fillId="0" borderId="26" xfId="0" applyFont="1" applyBorder="1" applyAlignment="1" applyProtection="1">
      <alignment horizontal="center" vertical="center" wrapText="1"/>
    </xf>
    <xf numFmtId="0" fontId="30" fillId="3" borderId="31" xfId="0" applyFont="1" applyFill="1" applyBorder="1" applyAlignment="1" applyProtection="1">
      <alignment horizontal="center" vertical="center"/>
    </xf>
    <xf numFmtId="0" fontId="30" fillId="3" borderId="32" xfId="0" applyFont="1" applyFill="1" applyBorder="1" applyAlignment="1" applyProtection="1">
      <alignment horizontal="center" vertical="center"/>
    </xf>
    <xf numFmtId="0" fontId="30" fillId="3" borderId="33" xfId="0" applyFont="1" applyFill="1" applyBorder="1" applyAlignment="1" applyProtection="1">
      <alignment horizontal="center" vertical="center"/>
    </xf>
    <xf numFmtId="0" fontId="30" fillId="3" borderId="34" xfId="0" applyFont="1" applyFill="1" applyBorder="1" applyAlignment="1" applyProtection="1">
      <alignment horizontal="center" vertical="center"/>
    </xf>
    <xf numFmtId="0" fontId="30" fillId="3" borderId="0" xfId="0" applyFont="1" applyFill="1" applyAlignment="1" applyProtection="1">
      <alignment horizontal="center" vertical="center"/>
    </xf>
    <xf numFmtId="0" fontId="30" fillId="3" borderId="35" xfId="0" applyFont="1" applyFill="1" applyBorder="1" applyAlignment="1" applyProtection="1">
      <alignment horizontal="center" vertical="center"/>
    </xf>
    <xf numFmtId="0" fontId="30" fillId="3" borderId="34" xfId="0" applyFont="1" applyFill="1" applyBorder="1" applyAlignment="1" applyProtection="1">
      <alignment horizontal="center" vertical="center" wrapText="1"/>
    </xf>
    <xf numFmtId="0" fontId="31" fillId="0" borderId="8" xfId="0" applyFont="1" applyBorder="1" applyAlignment="1" applyProtection="1">
      <alignment horizontal="center" vertical="center"/>
    </xf>
    <xf numFmtId="0" fontId="31" fillId="0" borderId="13" xfId="0" applyFont="1" applyBorder="1" applyAlignment="1" applyProtection="1">
      <alignment horizontal="center" vertical="center"/>
    </xf>
    <xf numFmtId="0" fontId="31" fillId="0" borderId="13" xfId="0" applyFont="1" applyBorder="1" applyAlignment="1" applyProtection="1">
      <alignment horizontal="center" vertical="center" wrapText="1"/>
    </xf>
    <xf numFmtId="3" fontId="32" fillId="0" borderId="10" xfId="0" applyNumberFormat="1" applyFont="1" applyBorder="1" applyAlignment="1" applyProtection="1">
      <alignment horizontal="center" vertical="center" wrapText="1"/>
    </xf>
    <xf numFmtId="3" fontId="32" fillId="0" borderId="11" xfId="0" applyNumberFormat="1" applyFont="1" applyBorder="1" applyAlignment="1" applyProtection="1">
      <alignment horizontal="center" vertical="center" wrapText="1"/>
    </xf>
    <xf numFmtId="165" fontId="32" fillId="7" borderId="11" xfId="1" applyNumberFormat="1" applyFont="1" applyFill="1" applyBorder="1" applyAlignment="1" applyProtection="1">
      <alignment horizontal="center" vertical="center" wrapText="1"/>
    </xf>
    <xf numFmtId="0" fontId="31" fillId="0" borderId="16" xfId="0" applyFont="1" applyBorder="1" applyAlignment="1" applyProtection="1">
      <alignment horizontal="center" vertical="center" wrapText="1"/>
    </xf>
    <xf numFmtId="0" fontId="33" fillId="0" borderId="15" xfId="0" applyFont="1" applyBorder="1" applyAlignment="1" applyProtection="1">
      <alignment horizontal="center" vertical="top" wrapText="1"/>
    </xf>
    <xf numFmtId="0" fontId="33" fillId="0" borderId="1" xfId="0" applyFont="1" applyBorder="1" applyAlignment="1" applyProtection="1">
      <alignment horizontal="center" vertical="top" wrapText="1"/>
    </xf>
    <xf numFmtId="0" fontId="33" fillId="0" borderId="9" xfId="0" applyFont="1" applyBorder="1" applyAlignment="1" applyProtection="1">
      <alignment horizontal="center" vertical="top" wrapText="1"/>
    </xf>
    <xf numFmtId="0" fontId="10" fillId="5" borderId="49" xfId="0" applyFont="1" applyFill="1" applyBorder="1" applyAlignment="1" applyProtection="1">
      <alignment vertical="top" wrapText="1"/>
    </xf>
    <xf numFmtId="0" fontId="0" fillId="0" borderId="21" xfId="0" applyBorder="1" applyAlignment="1" applyProtection="1">
      <alignment vertical="top" wrapText="1"/>
    </xf>
    <xf numFmtId="0" fontId="0" fillId="0" borderId="20" xfId="0" applyBorder="1" applyAlignment="1" applyProtection="1">
      <alignment vertical="top" wrapText="1"/>
    </xf>
    <xf numFmtId="0" fontId="10" fillId="3" borderId="19" xfId="0" applyFont="1" applyFill="1" applyBorder="1" applyAlignment="1" applyProtection="1">
      <alignment horizontal="center" vertical="top" wrapText="1"/>
    </xf>
    <xf numFmtId="0" fontId="0" fillId="0" borderId="21" xfId="0" applyBorder="1" applyAlignment="1" applyProtection="1">
      <alignment horizontal="center" vertical="top" wrapText="1"/>
    </xf>
    <xf numFmtId="0" fontId="44" fillId="10" borderId="17" xfId="0" applyFont="1" applyFill="1" applyBorder="1" applyAlignment="1" applyProtection="1">
      <alignment horizontal="left" vertical="center" wrapText="1"/>
    </xf>
    <xf numFmtId="0" fontId="60" fillId="10" borderId="17" xfId="0" applyFont="1" applyFill="1" applyBorder="1" applyAlignment="1" applyProtection="1">
      <alignment horizontal="left" vertical="center" wrapText="1"/>
    </xf>
    <xf numFmtId="0" fontId="44" fillId="10" borderId="13" xfId="0" applyFont="1" applyFill="1" applyBorder="1" applyAlignment="1" applyProtection="1">
      <alignment horizontal="left" vertical="center" wrapText="1"/>
    </xf>
    <xf numFmtId="0" fontId="44" fillId="10" borderId="14" xfId="0" applyFont="1" applyFill="1" applyBorder="1" applyAlignment="1" applyProtection="1">
      <alignment horizontal="left" vertical="center" wrapText="1"/>
    </xf>
    <xf numFmtId="0" fontId="44" fillId="10" borderId="15" xfId="0" applyFont="1" applyFill="1" applyBorder="1" applyAlignment="1" applyProtection="1">
      <alignment horizontal="left" vertical="center" wrapText="1"/>
    </xf>
    <xf numFmtId="0" fontId="10" fillId="5" borderId="16" xfId="0" applyFont="1" applyFill="1" applyBorder="1" applyAlignment="1" applyProtection="1">
      <alignment vertical="top" wrapText="1"/>
    </xf>
    <xf numFmtId="0" fontId="0" fillId="0" borderId="17" xfId="0" applyBorder="1" applyAlignment="1" applyProtection="1">
      <alignment vertical="top" wrapText="1"/>
    </xf>
    <xf numFmtId="0" fontId="44" fillId="5" borderId="16" xfId="0" applyFont="1" applyFill="1" applyBorder="1" applyAlignment="1" applyProtection="1">
      <alignment horizontal="left" vertical="center" wrapText="1"/>
    </xf>
    <xf numFmtId="0" fontId="0" fillId="5" borderId="17" xfId="0" applyFill="1" applyBorder="1" applyAlignment="1" applyProtection="1">
      <alignment wrapText="1"/>
    </xf>
    <xf numFmtId="0" fontId="9" fillId="10" borderId="2" xfId="0" applyFont="1" applyFill="1" applyBorder="1" applyAlignment="1" applyProtection="1">
      <alignment vertical="top" wrapText="1"/>
    </xf>
    <xf numFmtId="0" fontId="9" fillId="10" borderId="3" xfId="0" applyFont="1" applyFill="1" applyBorder="1" applyAlignment="1" applyProtection="1">
      <alignment vertical="top" wrapText="1"/>
    </xf>
    <xf numFmtId="0" fontId="9" fillId="10" borderId="4" xfId="0" applyFont="1" applyFill="1" applyBorder="1" applyAlignment="1" applyProtection="1">
      <alignment vertical="top" wrapText="1"/>
    </xf>
    <xf numFmtId="0" fontId="9" fillId="10" borderId="2" xfId="0" applyFont="1" applyFill="1" applyBorder="1" applyAlignment="1" applyProtection="1">
      <alignment horizontal="left" vertical="top" wrapText="1"/>
    </xf>
    <xf numFmtId="0" fontId="9" fillId="10" borderId="3" xfId="0" applyFont="1" applyFill="1" applyBorder="1" applyAlignment="1" applyProtection="1">
      <alignment horizontal="left" vertical="top" wrapText="1"/>
    </xf>
    <xf numFmtId="0" fontId="9" fillId="10" borderId="4" xfId="0" applyFont="1" applyFill="1" applyBorder="1" applyAlignment="1" applyProtection="1">
      <alignment horizontal="left" vertical="top" wrapText="1"/>
    </xf>
    <xf numFmtId="0" fontId="9" fillId="11" borderId="5" xfId="0" applyFont="1" applyFill="1" applyBorder="1" applyAlignment="1" applyProtection="1">
      <alignment vertical="top" wrapText="1"/>
    </xf>
    <xf numFmtId="0" fontId="9" fillId="11" borderId="6" xfId="0" applyFont="1" applyFill="1" applyBorder="1" applyAlignment="1" applyProtection="1">
      <alignment vertical="top" wrapText="1"/>
    </xf>
    <xf numFmtId="0" fontId="9" fillId="11" borderId="7" xfId="0" applyFont="1" applyFill="1" applyBorder="1" applyAlignment="1" applyProtection="1">
      <alignment vertical="top" wrapText="1"/>
    </xf>
    <xf numFmtId="0" fontId="10" fillId="14" borderId="8" xfId="0" applyFont="1" applyFill="1" applyBorder="1" applyAlignment="1" applyProtection="1">
      <alignment vertical="top" wrapText="1"/>
    </xf>
    <xf numFmtId="0" fontId="10" fillId="14" borderId="1" xfId="0" applyFont="1" applyFill="1" applyBorder="1" applyAlignment="1" applyProtection="1">
      <alignment vertical="top" wrapText="1"/>
    </xf>
    <xf numFmtId="0" fontId="10" fillId="14" borderId="9" xfId="0" applyFont="1" applyFill="1" applyBorder="1" applyAlignment="1" applyProtection="1">
      <alignment vertical="top" wrapText="1"/>
    </xf>
    <xf numFmtId="0" fontId="6" fillId="8" borderId="8"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9" xfId="0" applyFont="1" applyFill="1" applyBorder="1" applyAlignment="1" applyProtection="1">
      <alignment vertical="top" wrapText="1"/>
    </xf>
    <xf numFmtId="0" fontId="10" fillId="3" borderId="10" xfId="0" applyFont="1" applyFill="1" applyBorder="1" applyAlignment="1" applyProtection="1">
      <alignment vertical="top" wrapText="1"/>
    </xf>
    <xf numFmtId="0" fontId="10" fillId="3" borderId="11" xfId="0" applyFont="1" applyFill="1" applyBorder="1" applyAlignment="1" applyProtection="1">
      <alignment vertical="top" wrapText="1"/>
    </xf>
    <xf numFmtId="0" fontId="10" fillId="3" borderId="12" xfId="0" applyFont="1" applyFill="1" applyBorder="1" applyAlignment="1" applyProtection="1">
      <alignment vertical="top" wrapText="1"/>
    </xf>
    <xf numFmtId="0" fontId="10" fillId="5" borderId="25" xfId="0" applyFont="1" applyFill="1" applyBorder="1" applyAlignment="1" applyProtection="1">
      <alignment vertical="top" wrapText="1"/>
    </xf>
    <xf numFmtId="0" fontId="10" fillId="5" borderId="14" xfId="0" applyFont="1" applyFill="1" applyBorder="1" applyAlignment="1" applyProtection="1">
      <alignment vertical="top" wrapText="1"/>
    </xf>
    <xf numFmtId="0" fontId="10" fillId="5" borderId="26" xfId="0" applyFont="1" applyFill="1" applyBorder="1" applyAlignment="1" applyProtection="1">
      <alignment vertical="top" wrapText="1"/>
    </xf>
    <xf numFmtId="0" fontId="40" fillId="8" borderId="3" xfId="0" applyFont="1" applyFill="1" applyBorder="1" applyAlignment="1" applyProtection="1">
      <alignment vertical="top" wrapText="1"/>
    </xf>
    <xf numFmtId="0" fontId="40" fillId="8" borderId="4" xfId="0" applyFont="1" applyFill="1" applyBorder="1" applyAlignment="1" applyProtection="1">
      <alignment vertical="top" wrapText="1"/>
    </xf>
    <xf numFmtId="0" fontId="10" fillId="5" borderId="8" xfId="0" applyFont="1" applyFill="1" applyBorder="1" applyAlignment="1" applyProtection="1">
      <alignment horizontal="left" vertical="top" wrapText="1"/>
    </xf>
    <xf numFmtId="0" fontId="6" fillId="5" borderId="8" xfId="0" applyFont="1" applyFill="1" applyBorder="1" applyAlignment="1" applyProtection="1">
      <alignment horizontal="left" vertical="top" wrapText="1"/>
    </xf>
    <xf numFmtId="0" fontId="10" fillId="3" borderId="8" xfId="0" applyFont="1" applyFill="1" applyBorder="1" applyAlignment="1" applyProtection="1">
      <alignment horizontal="left" vertical="top" wrapText="1"/>
    </xf>
    <xf numFmtId="0" fontId="10" fillId="0" borderId="8" xfId="0" applyFont="1" applyBorder="1" applyAlignment="1" applyProtection="1">
      <alignment horizontal="left" vertical="top" wrapText="1"/>
    </xf>
    <xf numFmtId="0" fontId="10" fillId="3" borderId="19" xfId="0" applyFont="1" applyFill="1" applyBorder="1" applyAlignment="1" applyProtection="1">
      <alignment horizontal="left" vertical="top" wrapText="1"/>
    </xf>
    <xf numFmtId="0" fontId="10" fillId="3" borderId="20" xfId="0" applyFont="1" applyFill="1" applyBorder="1" applyAlignment="1" applyProtection="1">
      <alignment horizontal="left" vertical="top" wrapText="1"/>
    </xf>
    <xf numFmtId="0" fontId="10" fillId="3" borderId="21" xfId="0" applyFont="1" applyFill="1" applyBorder="1" applyAlignment="1" applyProtection="1">
      <alignment horizontal="center" vertical="top" wrapText="1"/>
    </xf>
    <xf numFmtId="0" fontId="10" fillId="3" borderId="20" xfId="0" applyFont="1" applyFill="1" applyBorder="1" applyAlignment="1" applyProtection="1">
      <alignment horizontal="center" vertical="top" wrapText="1"/>
    </xf>
    <xf numFmtId="0" fontId="10" fillId="3" borderId="30" xfId="0" applyFont="1" applyFill="1" applyBorder="1" applyAlignment="1" applyProtection="1">
      <alignment horizontal="center" vertical="top" wrapText="1"/>
    </xf>
    <xf numFmtId="0" fontId="10" fillId="5" borderId="19" xfId="0" applyFont="1" applyFill="1" applyBorder="1" applyAlignment="1" applyProtection="1">
      <alignment horizontal="left" vertical="top" wrapText="1"/>
    </xf>
    <xf numFmtId="0" fontId="0" fillId="5" borderId="20" xfId="0" applyFill="1" applyBorder="1" applyAlignment="1" applyProtection="1">
      <alignment vertical="top" wrapText="1"/>
    </xf>
    <xf numFmtId="0" fontId="3" fillId="5" borderId="39" xfId="0" applyFont="1" applyFill="1" applyBorder="1" applyAlignment="1" applyProtection="1">
      <alignment vertical="top" wrapText="1"/>
    </xf>
    <xf numFmtId="0" fontId="0" fillId="0" borderId="40" xfId="0" applyBorder="1" applyAlignment="1" applyProtection="1">
      <alignment vertical="top" wrapText="1"/>
    </xf>
    <xf numFmtId="0" fontId="6" fillId="5" borderId="16" xfId="0" applyFont="1" applyFill="1" applyBorder="1" applyAlignment="1" applyProtection="1">
      <alignment horizontal="left" vertical="center" wrapText="1"/>
    </xf>
    <xf numFmtId="0" fontId="0" fillId="0" borderId="17" xfId="0" applyBorder="1" applyAlignment="1" applyProtection="1">
      <alignment horizontal="left" vertical="center" wrapText="1"/>
    </xf>
    <xf numFmtId="49" fontId="34" fillId="5" borderId="13" xfId="0" applyNumberFormat="1" applyFont="1" applyFill="1" applyBorder="1" applyAlignment="1" applyProtection="1">
      <alignment vertical="center" wrapText="1"/>
      <protection locked="0"/>
    </xf>
    <xf numFmtId="49" fontId="15" fillId="0" borderId="14" xfId="0" applyNumberFormat="1" applyFont="1" applyBorder="1" applyAlignment="1" applyProtection="1">
      <alignment vertical="center"/>
      <protection locked="0"/>
    </xf>
    <xf numFmtId="49" fontId="15" fillId="0" borderId="15" xfId="0" applyNumberFormat="1" applyFont="1" applyBorder="1" applyAlignment="1" applyProtection="1">
      <alignment vertical="center"/>
      <protection locked="0"/>
    </xf>
    <xf numFmtId="49" fontId="34" fillId="5" borderId="13" xfId="0" applyNumberFormat="1" applyFont="1" applyFill="1" applyBorder="1" applyAlignment="1" applyProtection="1">
      <protection locked="0"/>
    </xf>
    <xf numFmtId="49" fontId="0" fillId="0" borderId="14" xfId="0" applyNumberFormat="1" applyBorder="1" applyAlignment="1" applyProtection="1">
      <protection locked="0"/>
    </xf>
    <xf numFmtId="49" fontId="0" fillId="0" borderId="15" xfId="0" applyNumberFormat="1" applyBorder="1" applyAlignment="1" applyProtection="1">
      <protection locked="0"/>
    </xf>
  </cellXfs>
  <cellStyles count="4">
    <cellStyle name="Migliaia" xfId="1" builtinId="3"/>
    <cellStyle name="Migliaia 8" xfId="3" xr:uid="{51D0E502-E0FF-4DC4-9CD7-ECAFF9C323CE}"/>
    <cellStyle name="Normale" xfId="0" builtinId="0"/>
    <cellStyle name="Normale 2" xfId="2" xr:uid="{00000000-0005-0000-0000-000002000000}"/>
  </cellStyles>
  <dxfs count="18">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b/>
        <i val="0"/>
        <color rgb="FFFF0000"/>
      </font>
      <fill>
        <patternFill>
          <bgColor theme="0"/>
        </patternFill>
      </fill>
    </dxf>
    <dxf>
      <font>
        <color rgb="FF9C0006"/>
      </font>
      <fill>
        <patternFill>
          <bgColor rgb="FFFFC7CE"/>
        </patternFill>
      </fill>
    </dxf>
    <dxf>
      <font>
        <color rgb="FFFF0000"/>
      </font>
      <fill>
        <patternFill>
          <bgColor rgb="FFFFFF00"/>
        </patternFill>
      </fill>
    </dxf>
    <dxf>
      <font>
        <color rgb="FFFF0000"/>
      </font>
    </dxf>
    <dxf>
      <font>
        <b/>
        <i val="0"/>
        <color rgb="FFFF0000"/>
      </font>
      <fill>
        <patternFill patternType="none">
          <bgColor auto="1"/>
        </patternFill>
      </fill>
    </dxf>
    <dxf>
      <font>
        <color rgb="FFFF0000"/>
      </font>
      <fill>
        <patternFill>
          <bgColor rgb="FFFFFF00"/>
        </patternFill>
      </fill>
    </dxf>
    <dxf>
      <font>
        <b/>
        <i val="0"/>
        <color rgb="FFFF0000"/>
      </font>
    </dxf>
    <dxf>
      <font>
        <color rgb="FFFF0000"/>
      </font>
      <fill>
        <patternFill>
          <bgColor rgb="FFFFFF00"/>
        </patternFill>
      </fill>
    </dxf>
    <dxf>
      <font>
        <b/>
        <i val="0"/>
        <color rgb="FFFF0000"/>
      </font>
    </dxf>
    <dxf>
      <font>
        <color rgb="FF9C0006"/>
      </font>
      <fill>
        <patternFill>
          <bgColor rgb="FFFFC7CE"/>
        </patternFill>
      </fill>
    </dxf>
    <dxf>
      <font>
        <color rgb="FFFF0000"/>
      </font>
      <fill>
        <patternFill>
          <bgColor rgb="FFFFFF00"/>
        </patternFill>
      </fill>
    </dxf>
    <dxf>
      <font>
        <b/>
        <i val="0"/>
        <color rgb="FFFF0000"/>
      </font>
      <fill>
        <patternFill patternType="none">
          <bgColor auto="1"/>
        </patternFill>
      </fill>
    </dxf>
    <dxf>
      <font>
        <color rgb="FF9C0006"/>
      </font>
      <fill>
        <patternFill>
          <bgColor rgb="FFFFC7CE"/>
        </patternFill>
      </fill>
    </dxf>
    <dxf>
      <font>
        <color rgb="FFFF0000"/>
      </font>
      <fill>
        <patternFill>
          <bgColor rgb="FFFFFF00"/>
        </patternFill>
      </fill>
    </dxf>
  </dxfs>
  <tableStyles count="0" defaultTableStyle="TableStyleMedium2" defaultPivotStyle="PivotStyleLight16"/>
  <colors>
    <mruColors>
      <color rgb="FFFBFFC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Politiche_sociali_famiglia\Integrazione_Socio_Sanitaria\Circolari\circolare_2018\fogli_rendicontazione_2018\SRS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erno\RegioneLazio\Users\mcapitanio\Desktop\LAVORO\2018\giada\Copia%20di%20Allegato%20_%20MODULI%20RENDIC%20SRSR_Ann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SR 24H "/>
      <sheetName val="Foglio8"/>
      <sheetName val="SRSR 12 H"/>
      <sheetName val=" SRSR FO"/>
      <sheetName val="FUORI REGIONE "/>
      <sheetName val="NOTE COMPILAZIONE E LEGENDA "/>
      <sheetName val="MENU TENDINA ELENCO STRUTTURE  "/>
    </sheetNames>
    <sheetDataSet>
      <sheetData sheetId="0"/>
      <sheetData sheetId="1"/>
      <sheetData sheetId="2"/>
      <sheetData sheetId="3"/>
      <sheetData sheetId="4"/>
      <sheetData sheetId="5"/>
      <sheetData sheetId="6">
        <row r="2">
          <cell r="A2" t="str">
            <v>Villa Adriana 1</v>
          </cell>
          <cell r="C2" t="str">
            <v>AGORA' SALUS</v>
          </cell>
        </row>
        <row r="3">
          <cell r="A3" t="str">
            <v>Villa Adriana 3</v>
          </cell>
          <cell r="C3" t="str">
            <v>BACCINA  (2 GA)</v>
          </cell>
        </row>
        <row r="4">
          <cell r="A4" t="str">
            <v>La Staffa</v>
          </cell>
          <cell r="C4" t="str">
            <v>BRAMANTE</v>
          </cell>
        </row>
        <row r="5">
          <cell r="A5" t="str">
            <v>Struttura Residenziale Psichiatrica Villanova 2</v>
          </cell>
          <cell r="C5" t="str">
            <v>MILIZIE</v>
          </cell>
        </row>
        <row r="6">
          <cell r="A6" t="str">
            <v>Villa Adriana 2</v>
          </cell>
          <cell r="C6" t="str">
            <v>OSLAVIA</v>
          </cell>
        </row>
        <row r="7">
          <cell r="A7" t="str">
            <v>Villa Adriana 4</v>
          </cell>
          <cell r="C7" t="str">
            <v>QUARRATA n.15 (2 GA)</v>
          </cell>
        </row>
        <row r="8">
          <cell r="A8" t="str">
            <v>Villa Nova (Lariano)</v>
          </cell>
          <cell r="C8" t="str">
            <v>QUARRATA n.7 (3 GA)</v>
          </cell>
        </row>
        <row r="9">
          <cell r="A9" t="str">
            <v>Comunità Casa D'Oro</v>
          </cell>
          <cell r="C9" t="str">
            <v>SODINI</v>
          </cell>
        </row>
        <row r="10">
          <cell r="A10" t="str">
            <v>Co. Di. Co. Redzep Sestovic</v>
          </cell>
          <cell r="C10" t="str">
            <v>TURCHIA</v>
          </cell>
        </row>
        <row r="11">
          <cell r="A11" t="str">
            <v>Residenza Morgagni</v>
          </cell>
          <cell r="C11" t="str">
            <v>VILLA DELLE QUERCE</v>
          </cell>
        </row>
        <row r="12">
          <cell r="A12" t="str">
            <v>Villa Monia</v>
          </cell>
          <cell r="C12" t="str">
            <v>VILLANOVA GIONA</v>
          </cell>
        </row>
        <row r="13">
          <cell r="A13" t="str">
            <v>Il Filo di Penelope</v>
          </cell>
        </row>
        <row r="14">
          <cell r="A14" t="str">
            <v xml:space="preserve">IL Mosaico </v>
          </cell>
        </row>
        <row r="15">
          <cell r="A15" t="str">
            <v>Aquilone Azzurro - La Gatta</v>
          </cell>
        </row>
        <row r="16">
          <cell r="A16" t="str">
            <v>S.R.S.R. Insieme Alberto Pezzi</v>
          </cell>
        </row>
        <row r="17">
          <cell r="A17" t="str">
            <v>Villa Maria Pia</v>
          </cell>
        </row>
        <row r="18">
          <cell r="A18" t="str">
            <v>Comunità Francesco</v>
          </cell>
        </row>
        <row r="19">
          <cell r="A19" t="str">
            <v>S.R.S.R. Castel Madama 1</v>
          </cell>
        </row>
        <row r="20">
          <cell r="A20" t="str">
            <v>S.R.S.R. Castel Madama 2</v>
          </cell>
        </row>
        <row r="21">
          <cell r="A21" t="str">
            <v>Struttura Residenziale Psichiatrica Villanova 1</v>
          </cell>
        </row>
        <row r="22">
          <cell r="A22" t="str">
            <v>Rosa Aurora</v>
          </cell>
        </row>
        <row r="23">
          <cell r="A23" t="str">
            <v>San Raffaele Montecompatri</v>
          </cell>
        </row>
        <row r="24">
          <cell r="A24" t="str">
            <v>Villa Bona - Associazione Mapsi</v>
          </cell>
        </row>
        <row r="25">
          <cell r="A25" t="str">
            <v>EUNOS</v>
          </cell>
        </row>
        <row r="26">
          <cell r="A26" t="str">
            <v>Villa Rosa</v>
          </cell>
        </row>
        <row r="27">
          <cell r="A27" t="str">
            <v>SRSR Insieme</v>
          </cell>
        </row>
        <row r="28">
          <cell r="A28" t="str">
            <v>S.R.S.R. Residenza dei Pini</v>
          </cell>
        </row>
        <row r="29">
          <cell r="A29" t="str">
            <v>S.R.S.R. 24/h Borgo San Tommaso</v>
          </cell>
        </row>
        <row r="30">
          <cell r="A30" t="str">
            <v>San Nicola</v>
          </cell>
        </row>
        <row r="31">
          <cell r="A31" t="str">
            <v>Casa Mary (già Coop Aurora)</v>
          </cell>
        </row>
        <row r="32">
          <cell r="A32" t="str">
            <v>Casa Johnny</v>
          </cell>
        </row>
        <row r="33">
          <cell r="A33" t="str">
            <v>Samadi</v>
          </cell>
        </row>
        <row r="34">
          <cell r="A34" t="str">
            <v>S. Valentino</v>
          </cell>
        </row>
        <row r="35">
          <cell r="A35" t="str">
            <v>Villa Von Siebenthal</v>
          </cell>
        </row>
        <row r="36">
          <cell r="A36" t="str">
            <v>Sorriso sul Mare</v>
          </cell>
        </row>
        <row r="37">
          <cell r="A37" t="str">
            <v>S.R.S.R. La Margherita</v>
          </cell>
        </row>
        <row r="38">
          <cell r="A38" t="str">
            <v>Villa Armonia Nuova</v>
          </cell>
        </row>
        <row r="39">
          <cell r="A39" t="str">
            <v>Villa Giuseppina</v>
          </cell>
        </row>
        <row r="40">
          <cell r="A40" t="str">
            <v>Colle Cesarano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ULO 1 SRSR 24H "/>
      <sheetName val="Foglio8"/>
      <sheetName val="MODULO 2 SRSR 12 H"/>
      <sheetName val="MODULO 3 gruppi app "/>
      <sheetName val="MODULO 4 SRSR FO"/>
      <sheetName val="NOTE COMPILAZIONE E LEGENDA "/>
      <sheetName val="TAB SRSR PB E PRIV LAZIO"/>
      <sheetName val="ELENCO STRUTTURE Menu tendina  "/>
    </sheetNames>
    <sheetDataSet>
      <sheetData sheetId="0"/>
      <sheetData sheetId="1"/>
      <sheetData sheetId="2"/>
      <sheetData sheetId="3"/>
      <sheetData sheetId="4"/>
      <sheetData sheetId="5"/>
      <sheetData sheetId="6"/>
      <sheetData sheetId="7">
        <row r="2">
          <cell r="A2" t="str">
            <v>AQUILONE AZZURRO - LA GATTA</v>
          </cell>
          <cell r="E2" t="str">
            <v>SI</v>
          </cell>
        </row>
        <row r="3">
          <cell r="A3" t="str">
            <v xml:space="preserve">BINELLI    </v>
          </cell>
          <cell r="E3" t="str">
            <v>NO</v>
          </cell>
        </row>
        <row r="4">
          <cell r="A4" t="str">
            <v>BORGO SAN TOMMASO</v>
          </cell>
        </row>
        <row r="5">
          <cell r="A5" t="str">
            <v>CASA JOHNNY</v>
          </cell>
        </row>
        <row r="6">
          <cell r="A6" t="str">
            <v>CASA MARY (già Coop Aurora)</v>
          </cell>
        </row>
        <row r="7">
          <cell r="A7" t="str">
            <v>CASTEL MADAMA  1</v>
          </cell>
        </row>
        <row r="8">
          <cell r="A8" t="str">
            <v>CASTEL MADAMA  2</v>
          </cell>
        </row>
        <row r="9">
          <cell r="A9" t="str">
            <v>CO. DI CO. REDZEP SESTOVIC</v>
          </cell>
        </row>
        <row r="10">
          <cell r="A10" t="str">
            <v>COLLE CESARANO</v>
          </cell>
        </row>
        <row r="11">
          <cell r="A11" t="str">
            <v>COMUNITA' CASA D'ORO</v>
          </cell>
        </row>
        <row r="12">
          <cell r="A12" t="str">
            <v>COMUNITA' FRANCESCO</v>
          </cell>
        </row>
        <row r="13">
          <cell r="A13" t="str">
            <v>EUNOS</v>
          </cell>
        </row>
        <row r="14">
          <cell r="A14" t="str">
            <v>IL FILO DI PENELOPE</v>
          </cell>
        </row>
        <row r="15">
          <cell r="A15" t="str">
            <v>IL MOSAICO</v>
          </cell>
        </row>
        <row r="16">
          <cell r="A16" t="str">
            <v>INSIEME</v>
          </cell>
        </row>
        <row r="17">
          <cell r="A17" t="str">
            <v>INSIEME ALBERTO PEZZI</v>
          </cell>
        </row>
        <row r="18">
          <cell r="A18" t="str">
            <v>LA MARGHERITA</v>
          </cell>
        </row>
        <row r="19">
          <cell r="A19" t="str">
            <v xml:space="preserve">LA STAFFA </v>
          </cell>
        </row>
        <row r="20">
          <cell r="A20" t="str">
            <v xml:space="preserve">MARYCAE </v>
          </cell>
        </row>
        <row r="21">
          <cell r="A21" t="str">
            <v>MAZZACURATI</v>
          </cell>
        </row>
        <row r="22">
          <cell r="A22" t="str">
            <v>RESIDENZA DEI PINI</v>
          </cell>
        </row>
        <row r="23">
          <cell r="A23" t="str">
            <v>RESIDENZA MORGAGNI (VILLA PALMA)</v>
          </cell>
        </row>
        <row r="24">
          <cell r="A24" t="str">
            <v>ROSAURORA</v>
          </cell>
        </row>
        <row r="25">
          <cell r="A25" t="str">
            <v>SAMADI</v>
          </cell>
        </row>
        <row r="26">
          <cell r="A26" t="str">
            <v>SAN GIUSEPPE</v>
          </cell>
        </row>
        <row r="27">
          <cell r="A27" t="str">
            <v xml:space="preserve">SAN NICOLA </v>
          </cell>
        </row>
        <row r="28">
          <cell r="A28" t="str">
            <v>SAN RAFFAELE Montecompatri</v>
          </cell>
        </row>
        <row r="29">
          <cell r="A29" t="str">
            <v>SAN VALENTINO</v>
          </cell>
        </row>
        <row r="30">
          <cell r="A30" t="str">
            <v>SANTA FECITOLA</v>
          </cell>
        </row>
        <row r="31">
          <cell r="A31" t="str">
            <v xml:space="preserve">SORRISO SUL MARE </v>
          </cell>
        </row>
        <row r="32">
          <cell r="A32" t="str">
            <v>VILLA ADRIANA (1,2,3,4)</v>
          </cell>
        </row>
        <row r="33">
          <cell r="A33" t="str">
            <v>VILLA ARMONIA NUOVA</v>
          </cell>
        </row>
        <row r="34">
          <cell r="A34" t="str">
            <v>VILLA BONA</v>
          </cell>
        </row>
        <row r="35">
          <cell r="A35" t="str">
            <v>VILLA GIUSEPPINA</v>
          </cell>
        </row>
        <row r="36">
          <cell r="A36" t="str">
            <v>VILLA MARIA PIA</v>
          </cell>
        </row>
        <row r="37">
          <cell r="A37" t="str">
            <v>VILLA MONIA</v>
          </cell>
        </row>
        <row r="38">
          <cell r="A38" t="str">
            <v>VILLA ROSA</v>
          </cell>
        </row>
        <row r="39">
          <cell r="A39" t="str">
            <v>VILLA VON SIEBENTHAL</v>
          </cell>
        </row>
        <row r="40">
          <cell r="A40" t="str">
            <v xml:space="preserve">VILLANOVA  1 </v>
          </cell>
        </row>
        <row r="41">
          <cell r="A41" t="str">
            <v>VILLANOVA 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3"/>
  <sheetViews>
    <sheetView tabSelected="1" zoomScaleNormal="100" workbookViewId="0">
      <selection activeCell="D2" sqref="D2:AB2"/>
    </sheetView>
  </sheetViews>
  <sheetFormatPr defaultRowHeight="15" x14ac:dyDescent="0.25"/>
  <cols>
    <col min="1" max="1" width="7.28515625" style="81" bestFit="1" customWidth="1"/>
    <col min="2" max="2" width="9" style="81" customWidth="1"/>
    <col min="3" max="3" width="18.5703125" style="81" customWidth="1"/>
    <col min="4" max="4" width="27" style="81" bestFit="1" customWidth="1"/>
    <col min="5" max="5" width="20.85546875" style="81" customWidth="1"/>
    <col min="6" max="6" width="15.42578125" style="81" customWidth="1"/>
    <col min="7" max="7" width="13.85546875" style="81" customWidth="1"/>
    <col min="8" max="8" width="12.85546875" style="81" customWidth="1"/>
    <col min="9" max="9" width="12.28515625" style="81" customWidth="1"/>
    <col min="10" max="10" width="9.85546875" style="81" customWidth="1"/>
    <col min="11" max="11" width="24.42578125" style="81" customWidth="1"/>
    <col min="12" max="12" width="12.140625" style="107" hidden="1" customWidth="1"/>
    <col min="13" max="13" width="12.85546875" style="108" customWidth="1"/>
    <col min="14" max="14" width="11.7109375" style="109" customWidth="1"/>
    <col min="15" max="16" width="11" style="81" customWidth="1"/>
    <col min="17" max="18" width="17" style="81" customWidth="1"/>
    <col min="19" max="19" width="13.28515625" style="81" customWidth="1"/>
    <col min="20" max="20" width="15.7109375" style="110" customWidth="1"/>
    <col min="21" max="21" width="15" style="81" customWidth="1"/>
    <col min="22" max="22" width="15.7109375" style="81" customWidth="1"/>
    <col min="23" max="23" width="12.85546875" style="81" customWidth="1"/>
    <col min="24" max="24" width="13.28515625" style="81" customWidth="1"/>
    <col min="25" max="25" width="10.7109375" style="81" customWidth="1"/>
    <col min="26" max="26" width="10.140625" style="81" customWidth="1"/>
    <col min="27" max="27" width="14.140625" style="105" customWidth="1"/>
    <col min="28" max="28" width="18.7109375" style="105" customWidth="1"/>
    <col min="29" max="29" width="14.85546875" style="81" customWidth="1"/>
    <col min="30" max="256" width="8.85546875" style="81"/>
    <col min="257" max="257" width="5.28515625" style="81" customWidth="1"/>
    <col min="258" max="258" width="9" style="81" customWidth="1"/>
    <col min="259" max="259" width="14" style="81" customWidth="1"/>
    <col min="260" max="260" width="27" style="81" bestFit="1" customWidth="1"/>
    <col min="261" max="261" width="26.28515625" style="81" customWidth="1"/>
    <col min="262" max="262" width="11" style="81" customWidth="1"/>
    <col min="263" max="263" width="11.28515625" style="81" customWidth="1"/>
    <col min="264" max="264" width="9.28515625" style="81" customWidth="1"/>
    <col min="265" max="265" width="10" style="81" customWidth="1"/>
    <col min="266" max="266" width="9.85546875" style="81" customWidth="1"/>
    <col min="267" max="267" width="11.7109375" style="81" customWidth="1"/>
    <col min="268" max="268" width="11" style="81" customWidth="1"/>
    <col min="269" max="269" width="10.28515625" style="81" bestFit="1" customWidth="1"/>
    <col min="270" max="271" width="11" style="81" customWidth="1"/>
    <col min="272" max="273" width="17" style="81" customWidth="1"/>
    <col min="274" max="274" width="12.28515625" style="81" customWidth="1"/>
    <col min="275" max="275" width="15.7109375" style="81" customWidth="1"/>
    <col min="276" max="276" width="15" style="81" customWidth="1"/>
    <col min="277" max="277" width="26.140625" style="81" customWidth="1"/>
    <col min="278" max="278" width="12.85546875" style="81" customWidth="1"/>
    <col min="279" max="279" width="13.28515625" style="81" customWidth="1"/>
    <col min="280" max="280" width="10.7109375" style="81" customWidth="1"/>
    <col min="281" max="281" width="10.140625" style="81" customWidth="1"/>
    <col min="282" max="282" width="11.7109375" style="81" customWidth="1"/>
    <col min="283" max="283" width="13.140625" style="81" customWidth="1"/>
    <col min="284" max="284" width="14.7109375" style="81" customWidth="1"/>
    <col min="285" max="285" width="9.7109375" style="81" bestFit="1" customWidth="1"/>
    <col min="286" max="512" width="8.85546875" style="81"/>
    <col min="513" max="513" width="5.28515625" style="81" customWidth="1"/>
    <col min="514" max="514" width="9" style="81" customWidth="1"/>
    <col min="515" max="515" width="14" style="81" customWidth="1"/>
    <col min="516" max="516" width="27" style="81" bestFit="1" customWidth="1"/>
    <col min="517" max="517" width="26.28515625" style="81" customWidth="1"/>
    <col min="518" max="518" width="11" style="81" customWidth="1"/>
    <col min="519" max="519" width="11.28515625" style="81" customWidth="1"/>
    <col min="520" max="520" width="9.28515625" style="81" customWidth="1"/>
    <col min="521" max="521" width="10" style="81" customWidth="1"/>
    <col min="522" max="522" width="9.85546875" style="81" customWidth="1"/>
    <col min="523" max="523" width="11.7109375" style="81" customWidth="1"/>
    <col min="524" max="524" width="11" style="81" customWidth="1"/>
    <col min="525" max="525" width="10.28515625" style="81" bestFit="1" customWidth="1"/>
    <col min="526" max="527" width="11" style="81" customWidth="1"/>
    <col min="528" max="529" width="17" style="81" customWidth="1"/>
    <col min="530" max="530" width="12.28515625" style="81" customWidth="1"/>
    <col min="531" max="531" width="15.7109375" style="81" customWidth="1"/>
    <col min="532" max="532" width="15" style="81" customWidth="1"/>
    <col min="533" max="533" width="26.140625" style="81" customWidth="1"/>
    <col min="534" max="534" width="12.85546875" style="81" customWidth="1"/>
    <col min="535" max="535" width="13.28515625" style="81" customWidth="1"/>
    <col min="536" max="536" width="10.7109375" style="81" customWidth="1"/>
    <col min="537" max="537" width="10.140625" style="81" customWidth="1"/>
    <col min="538" max="538" width="11.7109375" style="81" customWidth="1"/>
    <col min="539" max="539" width="13.140625" style="81" customWidth="1"/>
    <col min="540" max="540" width="14.7109375" style="81" customWidth="1"/>
    <col min="541" max="541" width="9.7109375" style="81" bestFit="1" customWidth="1"/>
    <col min="542" max="768" width="8.85546875" style="81"/>
    <col min="769" max="769" width="5.28515625" style="81" customWidth="1"/>
    <col min="770" max="770" width="9" style="81" customWidth="1"/>
    <col min="771" max="771" width="14" style="81" customWidth="1"/>
    <col min="772" max="772" width="27" style="81" bestFit="1" customWidth="1"/>
    <col min="773" max="773" width="26.28515625" style="81" customWidth="1"/>
    <col min="774" max="774" width="11" style="81" customWidth="1"/>
    <col min="775" max="775" width="11.28515625" style="81" customWidth="1"/>
    <col min="776" max="776" width="9.28515625" style="81" customWidth="1"/>
    <col min="777" max="777" width="10" style="81" customWidth="1"/>
    <col min="778" max="778" width="9.85546875" style="81" customWidth="1"/>
    <col min="779" max="779" width="11.7109375" style="81" customWidth="1"/>
    <col min="780" max="780" width="11" style="81" customWidth="1"/>
    <col min="781" max="781" width="10.28515625" style="81" bestFit="1" customWidth="1"/>
    <col min="782" max="783" width="11" style="81" customWidth="1"/>
    <col min="784" max="785" width="17" style="81" customWidth="1"/>
    <col min="786" max="786" width="12.28515625" style="81" customWidth="1"/>
    <col min="787" max="787" width="15.7109375" style="81" customWidth="1"/>
    <col min="788" max="788" width="15" style="81" customWidth="1"/>
    <col min="789" max="789" width="26.140625" style="81" customWidth="1"/>
    <col min="790" max="790" width="12.85546875" style="81" customWidth="1"/>
    <col min="791" max="791" width="13.28515625" style="81" customWidth="1"/>
    <col min="792" max="792" width="10.7109375" style="81" customWidth="1"/>
    <col min="793" max="793" width="10.140625" style="81" customWidth="1"/>
    <col min="794" max="794" width="11.7109375" style="81" customWidth="1"/>
    <col min="795" max="795" width="13.140625" style="81" customWidth="1"/>
    <col min="796" max="796" width="14.7109375" style="81" customWidth="1"/>
    <col min="797" max="797" width="9.7109375" style="81" bestFit="1" customWidth="1"/>
    <col min="798" max="1024" width="8.85546875" style="81"/>
    <col min="1025" max="1025" width="5.28515625" style="81" customWidth="1"/>
    <col min="1026" max="1026" width="9" style="81" customWidth="1"/>
    <col min="1027" max="1027" width="14" style="81" customWidth="1"/>
    <col min="1028" max="1028" width="27" style="81" bestFit="1" customWidth="1"/>
    <col min="1029" max="1029" width="26.28515625" style="81" customWidth="1"/>
    <col min="1030" max="1030" width="11" style="81" customWidth="1"/>
    <col min="1031" max="1031" width="11.28515625" style="81" customWidth="1"/>
    <col min="1032" max="1032" width="9.28515625" style="81" customWidth="1"/>
    <col min="1033" max="1033" width="10" style="81" customWidth="1"/>
    <col min="1034" max="1034" width="9.85546875" style="81" customWidth="1"/>
    <col min="1035" max="1035" width="11.7109375" style="81" customWidth="1"/>
    <col min="1036" max="1036" width="11" style="81" customWidth="1"/>
    <col min="1037" max="1037" width="10.28515625" style="81" bestFit="1" customWidth="1"/>
    <col min="1038" max="1039" width="11" style="81" customWidth="1"/>
    <col min="1040" max="1041" width="17" style="81" customWidth="1"/>
    <col min="1042" max="1042" width="12.28515625" style="81" customWidth="1"/>
    <col min="1043" max="1043" width="15.7109375" style="81" customWidth="1"/>
    <col min="1044" max="1044" width="15" style="81" customWidth="1"/>
    <col min="1045" max="1045" width="26.140625" style="81" customWidth="1"/>
    <col min="1046" max="1046" width="12.85546875" style="81" customWidth="1"/>
    <col min="1047" max="1047" width="13.28515625" style="81" customWidth="1"/>
    <col min="1048" max="1048" width="10.7109375" style="81" customWidth="1"/>
    <col min="1049" max="1049" width="10.140625" style="81" customWidth="1"/>
    <col min="1050" max="1050" width="11.7109375" style="81" customWidth="1"/>
    <col min="1051" max="1051" width="13.140625" style="81" customWidth="1"/>
    <col min="1052" max="1052" width="14.7109375" style="81" customWidth="1"/>
    <col min="1053" max="1053" width="9.7109375" style="81" bestFit="1" customWidth="1"/>
    <col min="1054" max="1280" width="8.85546875" style="81"/>
    <col min="1281" max="1281" width="5.28515625" style="81" customWidth="1"/>
    <col min="1282" max="1282" width="9" style="81" customWidth="1"/>
    <col min="1283" max="1283" width="14" style="81" customWidth="1"/>
    <col min="1284" max="1284" width="27" style="81" bestFit="1" customWidth="1"/>
    <col min="1285" max="1285" width="26.28515625" style="81" customWidth="1"/>
    <col min="1286" max="1286" width="11" style="81" customWidth="1"/>
    <col min="1287" max="1287" width="11.28515625" style="81" customWidth="1"/>
    <col min="1288" max="1288" width="9.28515625" style="81" customWidth="1"/>
    <col min="1289" max="1289" width="10" style="81" customWidth="1"/>
    <col min="1290" max="1290" width="9.85546875" style="81" customWidth="1"/>
    <col min="1291" max="1291" width="11.7109375" style="81" customWidth="1"/>
    <col min="1292" max="1292" width="11" style="81" customWidth="1"/>
    <col min="1293" max="1293" width="10.28515625" style="81" bestFit="1" customWidth="1"/>
    <col min="1294" max="1295" width="11" style="81" customWidth="1"/>
    <col min="1296" max="1297" width="17" style="81" customWidth="1"/>
    <col min="1298" max="1298" width="12.28515625" style="81" customWidth="1"/>
    <col min="1299" max="1299" width="15.7109375" style="81" customWidth="1"/>
    <col min="1300" max="1300" width="15" style="81" customWidth="1"/>
    <col min="1301" max="1301" width="26.140625" style="81" customWidth="1"/>
    <col min="1302" max="1302" width="12.85546875" style="81" customWidth="1"/>
    <col min="1303" max="1303" width="13.28515625" style="81" customWidth="1"/>
    <col min="1304" max="1304" width="10.7109375" style="81" customWidth="1"/>
    <col min="1305" max="1305" width="10.140625" style="81" customWidth="1"/>
    <col min="1306" max="1306" width="11.7109375" style="81" customWidth="1"/>
    <col min="1307" max="1307" width="13.140625" style="81" customWidth="1"/>
    <col min="1308" max="1308" width="14.7109375" style="81" customWidth="1"/>
    <col min="1309" max="1309" width="9.7109375" style="81" bestFit="1" customWidth="1"/>
    <col min="1310" max="1536" width="8.85546875" style="81"/>
    <col min="1537" max="1537" width="5.28515625" style="81" customWidth="1"/>
    <col min="1538" max="1538" width="9" style="81" customWidth="1"/>
    <col min="1539" max="1539" width="14" style="81" customWidth="1"/>
    <col min="1540" max="1540" width="27" style="81" bestFit="1" customWidth="1"/>
    <col min="1541" max="1541" width="26.28515625" style="81" customWidth="1"/>
    <col min="1542" max="1542" width="11" style="81" customWidth="1"/>
    <col min="1543" max="1543" width="11.28515625" style="81" customWidth="1"/>
    <col min="1544" max="1544" width="9.28515625" style="81" customWidth="1"/>
    <col min="1545" max="1545" width="10" style="81" customWidth="1"/>
    <col min="1546" max="1546" width="9.85546875" style="81" customWidth="1"/>
    <col min="1547" max="1547" width="11.7109375" style="81" customWidth="1"/>
    <col min="1548" max="1548" width="11" style="81" customWidth="1"/>
    <col min="1549" max="1549" width="10.28515625" style="81" bestFit="1" customWidth="1"/>
    <col min="1550" max="1551" width="11" style="81" customWidth="1"/>
    <col min="1552" max="1553" width="17" style="81" customWidth="1"/>
    <col min="1554" max="1554" width="12.28515625" style="81" customWidth="1"/>
    <col min="1555" max="1555" width="15.7109375" style="81" customWidth="1"/>
    <col min="1556" max="1556" width="15" style="81" customWidth="1"/>
    <col min="1557" max="1557" width="26.140625" style="81" customWidth="1"/>
    <col min="1558" max="1558" width="12.85546875" style="81" customWidth="1"/>
    <col min="1559" max="1559" width="13.28515625" style="81" customWidth="1"/>
    <col min="1560" max="1560" width="10.7109375" style="81" customWidth="1"/>
    <col min="1561" max="1561" width="10.140625" style="81" customWidth="1"/>
    <col min="1562" max="1562" width="11.7109375" style="81" customWidth="1"/>
    <col min="1563" max="1563" width="13.140625" style="81" customWidth="1"/>
    <col min="1564" max="1564" width="14.7109375" style="81" customWidth="1"/>
    <col min="1565" max="1565" width="9.7109375" style="81" bestFit="1" customWidth="1"/>
    <col min="1566" max="1792" width="8.85546875" style="81"/>
    <col min="1793" max="1793" width="5.28515625" style="81" customWidth="1"/>
    <col min="1794" max="1794" width="9" style="81" customWidth="1"/>
    <col min="1795" max="1795" width="14" style="81" customWidth="1"/>
    <col min="1796" max="1796" width="27" style="81" bestFit="1" customWidth="1"/>
    <col min="1797" max="1797" width="26.28515625" style="81" customWidth="1"/>
    <col min="1798" max="1798" width="11" style="81" customWidth="1"/>
    <col min="1799" max="1799" width="11.28515625" style="81" customWidth="1"/>
    <col min="1800" max="1800" width="9.28515625" style="81" customWidth="1"/>
    <col min="1801" max="1801" width="10" style="81" customWidth="1"/>
    <col min="1802" max="1802" width="9.85546875" style="81" customWidth="1"/>
    <col min="1803" max="1803" width="11.7109375" style="81" customWidth="1"/>
    <col min="1804" max="1804" width="11" style="81" customWidth="1"/>
    <col min="1805" max="1805" width="10.28515625" style="81" bestFit="1" customWidth="1"/>
    <col min="1806" max="1807" width="11" style="81" customWidth="1"/>
    <col min="1808" max="1809" width="17" style="81" customWidth="1"/>
    <col min="1810" max="1810" width="12.28515625" style="81" customWidth="1"/>
    <col min="1811" max="1811" width="15.7109375" style="81" customWidth="1"/>
    <col min="1812" max="1812" width="15" style="81" customWidth="1"/>
    <col min="1813" max="1813" width="26.140625" style="81" customWidth="1"/>
    <col min="1814" max="1814" width="12.85546875" style="81" customWidth="1"/>
    <col min="1815" max="1815" width="13.28515625" style="81" customWidth="1"/>
    <col min="1816" max="1816" width="10.7109375" style="81" customWidth="1"/>
    <col min="1817" max="1817" width="10.140625" style="81" customWidth="1"/>
    <col min="1818" max="1818" width="11.7109375" style="81" customWidth="1"/>
    <col min="1819" max="1819" width="13.140625" style="81" customWidth="1"/>
    <col min="1820" max="1820" width="14.7109375" style="81" customWidth="1"/>
    <col min="1821" max="1821" width="9.7109375" style="81" bestFit="1" customWidth="1"/>
    <col min="1822" max="2048" width="8.85546875" style="81"/>
    <col min="2049" max="2049" width="5.28515625" style="81" customWidth="1"/>
    <col min="2050" max="2050" width="9" style="81" customWidth="1"/>
    <col min="2051" max="2051" width="14" style="81" customWidth="1"/>
    <col min="2052" max="2052" width="27" style="81" bestFit="1" customWidth="1"/>
    <col min="2053" max="2053" width="26.28515625" style="81" customWidth="1"/>
    <col min="2054" max="2054" width="11" style="81" customWidth="1"/>
    <col min="2055" max="2055" width="11.28515625" style="81" customWidth="1"/>
    <col min="2056" max="2056" width="9.28515625" style="81" customWidth="1"/>
    <col min="2057" max="2057" width="10" style="81" customWidth="1"/>
    <col min="2058" max="2058" width="9.85546875" style="81" customWidth="1"/>
    <col min="2059" max="2059" width="11.7109375" style="81" customWidth="1"/>
    <col min="2060" max="2060" width="11" style="81" customWidth="1"/>
    <col min="2061" max="2061" width="10.28515625" style="81" bestFit="1" customWidth="1"/>
    <col min="2062" max="2063" width="11" style="81" customWidth="1"/>
    <col min="2064" max="2065" width="17" style="81" customWidth="1"/>
    <col min="2066" max="2066" width="12.28515625" style="81" customWidth="1"/>
    <col min="2067" max="2067" width="15.7109375" style="81" customWidth="1"/>
    <col min="2068" max="2068" width="15" style="81" customWidth="1"/>
    <col min="2069" max="2069" width="26.140625" style="81" customWidth="1"/>
    <col min="2070" max="2070" width="12.85546875" style="81" customWidth="1"/>
    <col min="2071" max="2071" width="13.28515625" style="81" customWidth="1"/>
    <col min="2072" max="2072" width="10.7109375" style="81" customWidth="1"/>
    <col min="2073" max="2073" width="10.140625" style="81" customWidth="1"/>
    <col min="2074" max="2074" width="11.7109375" style="81" customWidth="1"/>
    <col min="2075" max="2075" width="13.140625" style="81" customWidth="1"/>
    <col min="2076" max="2076" width="14.7109375" style="81" customWidth="1"/>
    <col min="2077" max="2077" width="9.7109375" style="81" bestFit="1" customWidth="1"/>
    <col min="2078" max="2304" width="8.85546875" style="81"/>
    <col min="2305" max="2305" width="5.28515625" style="81" customWidth="1"/>
    <col min="2306" max="2306" width="9" style="81" customWidth="1"/>
    <col min="2307" max="2307" width="14" style="81" customWidth="1"/>
    <col min="2308" max="2308" width="27" style="81" bestFit="1" customWidth="1"/>
    <col min="2309" max="2309" width="26.28515625" style="81" customWidth="1"/>
    <col min="2310" max="2310" width="11" style="81" customWidth="1"/>
    <col min="2311" max="2311" width="11.28515625" style="81" customWidth="1"/>
    <col min="2312" max="2312" width="9.28515625" style="81" customWidth="1"/>
    <col min="2313" max="2313" width="10" style="81" customWidth="1"/>
    <col min="2314" max="2314" width="9.85546875" style="81" customWidth="1"/>
    <col min="2315" max="2315" width="11.7109375" style="81" customWidth="1"/>
    <col min="2316" max="2316" width="11" style="81" customWidth="1"/>
    <col min="2317" max="2317" width="10.28515625" style="81" bestFit="1" customWidth="1"/>
    <col min="2318" max="2319" width="11" style="81" customWidth="1"/>
    <col min="2320" max="2321" width="17" style="81" customWidth="1"/>
    <col min="2322" max="2322" width="12.28515625" style="81" customWidth="1"/>
    <col min="2323" max="2323" width="15.7109375" style="81" customWidth="1"/>
    <col min="2324" max="2324" width="15" style="81" customWidth="1"/>
    <col min="2325" max="2325" width="26.140625" style="81" customWidth="1"/>
    <col min="2326" max="2326" width="12.85546875" style="81" customWidth="1"/>
    <col min="2327" max="2327" width="13.28515625" style="81" customWidth="1"/>
    <col min="2328" max="2328" width="10.7109375" style="81" customWidth="1"/>
    <col min="2329" max="2329" width="10.140625" style="81" customWidth="1"/>
    <col min="2330" max="2330" width="11.7109375" style="81" customWidth="1"/>
    <col min="2331" max="2331" width="13.140625" style="81" customWidth="1"/>
    <col min="2332" max="2332" width="14.7109375" style="81" customWidth="1"/>
    <col min="2333" max="2333" width="9.7109375" style="81" bestFit="1" customWidth="1"/>
    <col min="2334" max="2560" width="8.85546875" style="81"/>
    <col min="2561" max="2561" width="5.28515625" style="81" customWidth="1"/>
    <col min="2562" max="2562" width="9" style="81" customWidth="1"/>
    <col min="2563" max="2563" width="14" style="81" customWidth="1"/>
    <col min="2564" max="2564" width="27" style="81" bestFit="1" customWidth="1"/>
    <col min="2565" max="2565" width="26.28515625" style="81" customWidth="1"/>
    <col min="2566" max="2566" width="11" style="81" customWidth="1"/>
    <col min="2567" max="2567" width="11.28515625" style="81" customWidth="1"/>
    <col min="2568" max="2568" width="9.28515625" style="81" customWidth="1"/>
    <col min="2569" max="2569" width="10" style="81" customWidth="1"/>
    <col min="2570" max="2570" width="9.85546875" style="81" customWidth="1"/>
    <col min="2571" max="2571" width="11.7109375" style="81" customWidth="1"/>
    <col min="2572" max="2572" width="11" style="81" customWidth="1"/>
    <col min="2573" max="2573" width="10.28515625" style="81" bestFit="1" customWidth="1"/>
    <col min="2574" max="2575" width="11" style="81" customWidth="1"/>
    <col min="2576" max="2577" width="17" style="81" customWidth="1"/>
    <col min="2578" max="2578" width="12.28515625" style="81" customWidth="1"/>
    <col min="2579" max="2579" width="15.7109375" style="81" customWidth="1"/>
    <col min="2580" max="2580" width="15" style="81" customWidth="1"/>
    <col min="2581" max="2581" width="26.140625" style="81" customWidth="1"/>
    <col min="2582" max="2582" width="12.85546875" style="81" customWidth="1"/>
    <col min="2583" max="2583" width="13.28515625" style="81" customWidth="1"/>
    <col min="2584" max="2584" width="10.7109375" style="81" customWidth="1"/>
    <col min="2585" max="2585" width="10.140625" style="81" customWidth="1"/>
    <col min="2586" max="2586" width="11.7109375" style="81" customWidth="1"/>
    <col min="2587" max="2587" width="13.140625" style="81" customWidth="1"/>
    <col min="2588" max="2588" width="14.7109375" style="81" customWidth="1"/>
    <col min="2589" max="2589" width="9.7109375" style="81" bestFit="1" customWidth="1"/>
    <col min="2590" max="2816" width="8.85546875" style="81"/>
    <col min="2817" max="2817" width="5.28515625" style="81" customWidth="1"/>
    <col min="2818" max="2818" width="9" style="81" customWidth="1"/>
    <col min="2819" max="2819" width="14" style="81" customWidth="1"/>
    <col min="2820" max="2820" width="27" style="81" bestFit="1" customWidth="1"/>
    <col min="2821" max="2821" width="26.28515625" style="81" customWidth="1"/>
    <col min="2822" max="2822" width="11" style="81" customWidth="1"/>
    <col min="2823" max="2823" width="11.28515625" style="81" customWidth="1"/>
    <col min="2824" max="2824" width="9.28515625" style="81" customWidth="1"/>
    <col min="2825" max="2825" width="10" style="81" customWidth="1"/>
    <col min="2826" max="2826" width="9.85546875" style="81" customWidth="1"/>
    <col min="2827" max="2827" width="11.7109375" style="81" customWidth="1"/>
    <col min="2828" max="2828" width="11" style="81" customWidth="1"/>
    <col min="2829" max="2829" width="10.28515625" style="81" bestFit="1" customWidth="1"/>
    <col min="2830" max="2831" width="11" style="81" customWidth="1"/>
    <col min="2832" max="2833" width="17" style="81" customWidth="1"/>
    <col min="2834" max="2834" width="12.28515625" style="81" customWidth="1"/>
    <col min="2835" max="2835" width="15.7109375" style="81" customWidth="1"/>
    <col min="2836" max="2836" width="15" style="81" customWidth="1"/>
    <col min="2837" max="2837" width="26.140625" style="81" customWidth="1"/>
    <col min="2838" max="2838" width="12.85546875" style="81" customWidth="1"/>
    <col min="2839" max="2839" width="13.28515625" style="81" customWidth="1"/>
    <col min="2840" max="2840" width="10.7109375" style="81" customWidth="1"/>
    <col min="2841" max="2841" width="10.140625" style="81" customWidth="1"/>
    <col min="2842" max="2842" width="11.7109375" style="81" customWidth="1"/>
    <col min="2843" max="2843" width="13.140625" style="81" customWidth="1"/>
    <col min="2844" max="2844" width="14.7109375" style="81" customWidth="1"/>
    <col min="2845" max="2845" width="9.7109375" style="81" bestFit="1" customWidth="1"/>
    <col min="2846" max="3072" width="8.85546875" style="81"/>
    <col min="3073" max="3073" width="5.28515625" style="81" customWidth="1"/>
    <col min="3074" max="3074" width="9" style="81" customWidth="1"/>
    <col min="3075" max="3075" width="14" style="81" customWidth="1"/>
    <col min="3076" max="3076" width="27" style="81" bestFit="1" customWidth="1"/>
    <col min="3077" max="3077" width="26.28515625" style="81" customWidth="1"/>
    <col min="3078" max="3078" width="11" style="81" customWidth="1"/>
    <col min="3079" max="3079" width="11.28515625" style="81" customWidth="1"/>
    <col min="3080" max="3080" width="9.28515625" style="81" customWidth="1"/>
    <col min="3081" max="3081" width="10" style="81" customWidth="1"/>
    <col min="3082" max="3082" width="9.85546875" style="81" customWidth="1"/>
    <col min="3083" max="3083" width="11.7109375" style="81" customWidth="1"/>
    <col min="3084" max="3084" width="11" style="81" customWidth="1"/>
    <col min="3085" max="3085" width="10.28515625" style="81" bestFit="1" customWidth="1"/>
    <col min="3086" max="3087" width="11" style="81" customWidth="1"/>
    <col min="3088" max="3089" width="17" style="81" customWidth="1"/>
    <col min="3090" max="3090" width="12.28515625" style="81" customWidth="1"/>
    <col min="3091" max="3091" width="15.7109375" style="81" customWidth="1"/>
    <col min="3092" max="3092" width="15" style="81" customWidth="1"/>
    <col min="3093" max="3093" width="26.140625" style="81" customWidth="1"/>
    <col min="3094" max="3094" width="12.85546875" style="81" customWidth="1"/>
    <col min="3095" max="3095" width="13.28515625" style="81" customWidth="1"/>
    <col min="3096" max="3096" width="10.7109375" style="81" customWidth="1"/>
    <col min="3097" max="3097" width="10.140625" style="81" customWidth="1"/>
    <col min="3098" max="3098" width="11.7109375" style="81" customWidth="1"/>
    <col min="3099" max="3099" width="13.140625" style="81" customWidth="1"/>
    <col min="3100" max="3100" width="14.7109375" style="81" customWidth="1"/>
    <col min="3101" max="3101" width="9.7109375" style="81" bestFit="1" customWidth="1"/>
    <col min="3102" max="3328" width="8.85546875" style="81"/>
    <col min="3329" max="3329" width="5.28515625" style="81" customWidth="1"/>
    <col min="3330" max="3330" width="9" style="81" customWidth="1"/>
    <col min="3331" max="3331" width="14" style="81" customWidth="1"/>
    <col min="3332" max="3332" width="27" style="81" bestFit="1" customWidth="1"/>
    <col min="3333" max="3333" width="26.28515625" style="81" customWidth="1"/>
    <col min="3334" max="3334" width="11" style="81" customWidth="1"/>
    <col min="3335" max="3335" width="11.28515625" style="81" customWidth="1"/>
    <col min="3336" max="3336" width="9.28515625" style="81" customWidth="1"/>
    <col min="3337" max="3337" width="10" style="81" customWidth="1"/>
    <col min="3338" max="3338" width="9.85546875" style="81" customWidth="1"/>
    <col min="3339" max="3339" width="11.7109375" style="81" customWidth="1"/>
    <col min="3340" max="3340" width="11" style="81" customWidth="1"/>
    <col min="3341" max="3341" width="10.28515625" style="81" bestFit="1" customWidth="1"/>
    <col min="3342" max="3343" width="11" style="81" customWidth="1"/>
    <col min="3344" max="3345" width="17" style="81" customWidth="1"/>
    <col min="3346" max="3346" width="12.28515625" style="81" customWidth="1"/>
    <col min="3347" max="3347" width="15.7109375" style="81" customWidth="1"/>
    <col min="3348" max="3348" width="15" style="81" customWidth="1"/>
    <col min="3349" max="3349" width="26.140625" style="81" customWidth="1"/>
    <col min="3350" max="3350" width="12.85546875" style="81" customWidth="1"/>
    <col min="3351" max="3351" width="13.28515625" style="81" customWidth="1"/>
    <col min="3352" max="3352" width="10.7109375" style="81" customWidth="1"/>
    <col min="3353" max="3353" width="10.140625" style="81" customWidth="1"/>
    <col min="3354" max="3354" width="11.7109375" style="81" customWidth="1"/>
    <col min="3355" max="3355" width="13.140625" style="81" customWidth="1"/>
    <col min="3356" max="3356" width="14.7109375" style="81" customWidth="1"/>
    <col min="3357" max="3357" width="9.7109375" style="81" bestFit="1" customWidth="1"/>
    <col min="3358" max="3584" width="8.85546875" style="81"/>
    <col min="3585" max="3585" width="5.28515625" style="81" customWidth="1"/>
    <col min="3586" max="3586" width="9" style="81" customWidth="1"/>
    <col min="3587" max="3587" width="14" style="81" customWidth="1"/>
    <col min="3588" max="3588" width="27" style="81" bestFit="1" customWidth="1"/>
    <col min="3589" max="3589" width="26.28515625" style="81" customWidth="1"/>
    <col min="3590" max="3590" width="11" style="81" customWidth="1"/>
    <col min="3591" max="3591" width="11.28515625" style="81" customWidth="1"/>
    <col min="3592" max="3592" width="9.28515625" style="81" customWidth="1"/>
    <col min="3593" max="3593" width="10" style="81" customWidth="1"/>
    <col min="3594" max="3594" width="9.85546875" style="81" customWidth="1"/>
    <col min="3595" max="3595" width="11.7109375" style="81" customWidth="1"/>
    <col min="3596" max="3596" width="11" style="81" customWidth="1"/>
    <col min="3597" max="3597" width="10.28515625" style="81" bestFit="1" customWidth="1"/>
    <col min="3598" max="3599" width="11" style="81" customWidth="1"/>
    <col min="3600" max="3601" width="17" style="81" customWidth="1"/>
    <col min="3602" max="3602" width="12.28515625" style="81" customWidth="1"/>
    <col min="3603" max="3603" width="15.7109375" style="81" customWidth="1"/>
    <col min="3604" max="3604" width="15" style="81" customWidth="1"/>
    <col min="3605" max="3605" width="26.140625" style="81" customWidth="1"/>
    <col min="3606" max="3606" width="12.85546875" style="81" customWidth="1"/>
    <col min="3607" max="3607" width="13.28515625" style="81" customWidth="1"/>
    <col min="3608" max="3608" width="10.7109375" style="81" customWidth="1"/>
    <col min="3609" max="3609" width="10.140625" style="81" customWidth="1"/>
    <col min="3610" max="3610" width="11.7109375" style="81" customWidth="1"/>
    <col min="3611" max="3611" width="13.140625" style="81" customWidth="1"/>
    <col min="3612" max="3612" width="14.7109375" style="81" customWidth="1"/>
    <col min="3613" max="3613" width="9.7109375" style="81" bestFit="1" customWidth="1"/>
    <col min="3614" max="3840" width="8.85546875" style="81"/>
    <col min="3841" max="3841" width="5.28515625" style="81" customWidth="1"/>
    <col min="3842" max="3842" width="9" style="81" customWidth="1"/>
    <col min="3843" max="3843" width="14" style="81" customWidth="1"/>
    <col min="3844" max="3844" width="27" style="81" bestFit="1" customWidth="1"/>
    <col min="3845" max="3845" width="26.28515625" style="81" customWidth="1"/>
    <col min="3846" max="3846" width="11" style="81" customWidth="1"/>
    <col min="3847" max="3847" width="11.28515625" style="81" customWidth="1"/>
    <col min="3848" max="3848" width="9.28515625" style="81" customWidth="1"/>
    <col min="3849" max="3849" width="10" style="81" customWidth="1"/>
    <col min="3850" max="3850" width="9.85546875" style="81" customWidth="1"/>
    <col min="3851" max="3851" width="11.7109375" style="81" customWidth="1"/>
    <col min="3852" max="3852" width="11" style="81" customWidth="1"/>
    <col min="3853" max="3853" width="10.28515625" style="81" bestFit="1" customWidth="1"/>
    <col min="3854" max="3855" width="11" style="81" customWidth="1"/>
    <col min="3856" max="3857" width="17" style="81" customWidth="1"/>
    <col min="3858" max="3858" width="12.28515625" style="81" customWidth="1"/>
    <col min="3859" max="3859" width="15.7109375" style="81" customWidth="1"/>
    <col min="3860" max="3860" width="15" style="81" customWidth="1"/>
    <col min="3861" max="3861" width="26.140625" style="81" customWidth="1"/>
    <col min="3862" max="3862" width="12.85546875" style="81" customWidth="1"/>
    <col min="3863" max="3863" width="13.28515625" style="81" customWidth="1"/>
    <col min="3864" max="3864" width="10.7109375" style="81" customWidth="1"/>
    <col min="3865" max="3865" width="10.140625" style="81" customWidth="1"/>
    <col min="3866" max="3866" width="11.7109375" style="81" customWidth="1"/>
    <col min="3867" max="3867" width="13.140625" style="81" customWidth="1"/>
    <col min="3868" max="3868" width="14.7109375" style="81" customWidth="1"/>
    <col min="3869" max="3869" width="9.7109375" style="81" bestFit="1" customWidth="1"/>
    <col min="3870" max="4096" width="8.85546875" style="81"/>
    <col min="4097" max="4097" width="5.28515625" style="81" customWidth="1"/>
    <col min="4098" max="4098" width="9" style="81" customWidth="1"/>
    <col min="4099" max="4099" width="14" style="81" customWidth="1"/>
    <col min="4100" max="4100" width="27" style="81" bestFit="1" customWidth="1"/>
    <col min="4101" max="4101" width="26.28515625" style="81" customWidth="1"/>
    <col min="4102" max="4102" width="11" style="81" customWidth="1"/>
    <col min="4103" max="4103" width="11.28515625" style="81" customWidth="1"/>
    <col min="4104" max="4104" width="9.28515625" style="81" customWidth="1"/>
    <col min="4105" max="4105" width="10" style="81" customWidth="1"/>
    <col min="4106" max="4106" width="9.85546875" style="81" customWidth="1"/>
    <col min="4107" max="4107" width="11.7109375" style="81" customWidth="1"/>
    <col min="4108" max="4108" width="11" style="81" customWidth="1"/>
    <col min="4109" max="4109" width="10.28515625" style="81" bestFit="1" customWidth="1"/>
    <col min="4110" max="4111" width="11" style="81" customWidth="1"/>
    <col min="4112" max="4113" width="17" style="81" customWidth="1"/>
    <col min="4114" max="4114" width="12.28515625" style="81" customWidth="1"/>
    <col min="4115" max="4115" width="15.7109375" style="81" customWidth="1"/>
    <col min="4116" max="4116" width="15" style="81" customWidth="1"/>
    <col min="4117" max="4117" width="26.140625" style="81" customWidth="1"/>
    <col min="4118" max="4118" width="12.85546875" style="81" customWidth="1"/>
    <col min="4119" max="4119" width="13.28515625" style="81" customWidth="1"/>
    <col min="4120" max="4120" width="10.7109375" style="81" customWidth="1"/>
    <col min="4121" max="4121" width="10.140625" style="81" customWidth="1"/>
    <col min="4122" max="4122" width="11.7109375" style="81" customWidth="1"/>
    <col min="4123" max="4123" width="13.140625" style="81" customWidth="1"/>
    <col min="4124" max="4124" width="14.7109375" style="81" customWidth="1"/>
    <col min="4125" max="4125" width="9.7109375" style="81" bestFit="1" customWidth="1"/>
    <col min="4126" max="4352" width="8.85546875" style="81"/>
    <col min="4353" max="4353" width="5.28515625" style="81" customWidth="1"/>
    <col min="4354" max="4354" width="9" style="81" customWidth="1"/>
    <col min="4355" max="4355" width="14" style="81" customWidth="1"/>
    <col min="4356" max="4356" width="27" style="81" bestFit="1" customWidth="1"/>
    <col min="4357" max="4357" width="26.28515625" style="81" customWidth="1"/>
    <col min="4358" max="4358" width="11" style="81" customWidth="1"/>
    <col min="4359" max="4359" width="11.28515625" style="81" customWidth="1"/>
    <col min="4360" max="4360" width="9.28515625" style="81" customWidth="1"/>
    <col min="4361" max="4361" width="10" style="81" customWidth="1"/>
    <col min="4362" max="4362" width="9.85546875" style="81" customWidth="1"/>
    <col min="4363" max="4363" width="11.7109375" style="81" customWidth="1"/>
    <col min="4364" max="4364" width="11" style="81" customWidth="1"/>
    <col min="4365" max="4365" width="10.28515625" style="81" bestFit="1" customWidth="1"/>
    <col min="4366" max="4367" width="11" style="81" customWidth="1"/>
    <col min="4368" max="4369" width="17" style="81" customWidth="1"/>
    <col min="4370" max="4370" width="12.28515625" style="81" customWidth="1"/>
    <col min="4371" max="4371" width="15.7109375" style="81" customWidth="1"/>
    <col min="4372" max="4372" width="15" style="81" customWidth="1"/>
    <col min="4373" max="4373" width="26.140625" style="81" customWidth="1"/>
    <col min="4374" max="4374" width="12.85546875" style="81" customWidth="1"/>
    <col min="4375" max="4375" width="13.28515625" style="81" customWidth="1"/>
    <col min="4376" max="4376" width="10.7109375" style="81" customWidth="1"/>
    <col min="4377" max="4377" width="10.140625" style="81" customWidth="1"/>
    <col min="4378" max="4378" width="11.7109375" style="81" customWidth="1"/>
    <col min="4379" max="4379" width="13.140625" style="81" customWidth="1"/>
    <col min="4380" max="4380" width="14.7109375" style="81" customWidth="1"/>
    <col min="4381" max="4381" width="9.7109375" style="81" bestFit="1" customWidth="1"/>
    <col min="4382" max="4608" width="8.85546875" style="81"/>
    <col min="4609" max="4609" width="5.28515625" style="81" customWidth="1"/>
    <col min="4610" max="4610" width="9" style="81" customWidth="1"/>
    <col min="4611" max="4611" width="14" style="81" customWidth="1"/>
    <col min="4612" max="4612" width="27" style="81" bestFit="1" customWidth="1"/>
    <col min="4613" max="4613" width="26.28515625" style="81" customWidth="1"/>
    <col min="4614" max="4614" width="11" style="81" customWidth="1"/>
    <col min="4615" max="4615" width="11.28515625" style="81" customWidth="1"/>
    <col min="4616" max="4616" width="9.28515625" style="81" customWidth="1"/>
    <col min="4617" max="4617" width="10" style="81" customWidth="1"/>
    <col min="4618" max="4618" width="9.85546875" style="81" customWidth="1"/>
    <col min="4619" max="4619" width="11.7109375" style="81" customWidth="1"/>
    <col min="4620" max="4620" width="11" style="81" customWidth="1"/>
    <col min="4621" max="4621" width="10.28515625" style="81" bestFit="1" customWidth="1"/>
    <col min="4622" max="4623" width="11" style="81" customWidth="1"/>
    <col min="4624" max="4625" width="17" style="81" customWidth="1"/>
    <col min="4626" max="4626" width="12.28515625" style="81" customWidth="1"/>
    <col min="4627" max="4627" width="15.7109375" style="81" customWidth="1"/>
    <col min="4628" max="4628" width="15" style="81" customWidth="1"/>
    <col min="4629" max="4629" width="26.140625" style="81" customWidth="1"/>
    <col min="4630" max="4630" width="12.85546875" style="81" customWidth="1"/>
    <col min="4631" max="4631" width="13.28515625" style="81" customWidth="1"/>
    <col min="4632" max="4632" width="10.7109375" style="81" customWidth="1"/>
    <col min="4633" max="4633" width="10.140625" style="81" customWidth="1"/>
    <col min="4634" max="4634" width="11.7109375" style="81" customWidth="1"/>
    <col min="4635" max="4635" width="13.140625" style="81" customWidth="1"/>
    <col min="4636" max="4636" width="14.7109375" style="81" customWidth="1"/>
    <col min="4637" max="4637" width="9.7109375" style="81" bestFit="1" customWidth="1"/>
    <col min="4638" max="4864" width="8.85546875" style="81"/>
    <col min="4865" max="4865" width="5.28515625" style="81" customWidth="1"/>
    <col min="4866" max="4866" width="9" style="81" customWidth="1"/>
    <col min="4867" max="4867" width="14" style="81" customWidth="1"/>
    <col min="4868" max="4868" width="27" style="81" bestFit="1" customWidth="1"/>
    <col min="4869" max="4869" width="26.28515625" style="81" customWidth="1"/>
    <col min="4870" max="4870" width="11" style="81" customWidth="1"/>
    <col min="4871" max="4871" width="11.28515625" style="81" customWidth="1"/>
    <col min="4872" max="4872" width="9.28515625" style="81" customWidth="1"/>
    <col min="4873" max="4873" width="10" style="81" customWidth="1"/>
    <col min="4874" max="4874" width="9.85546875" style="81" customWidth="1"/>
    <col min="4875" max="4875" width="11.7109375" style="81" customWidth="1"/>
    <col min="4876" max="4876" width="11" style="81" customWidth="1"/>
    <col min="4877" max="4877" width="10.28515625" style="81" bestFit="1" customWidth="1"/>
    <col min="4878" max="4879" width="11" style="81" customWidth="1"/>
    <col min="4880" max="4881" width="17" style="81" customWidth="1"/>
    <col min="4882" max="4882" width="12.28515625" style="81" customWidth="1"/>
    <col min="4883" max="4883" width="15.7109375" style="81" customWidth="1"/>
    <col min="4884" max="4884" width="15" style="81" customWidth="1"/>
    <col min="4885" max="4885" width="26.140625" style="81" customWidth="1"/>
    <col min="4886" max="4886" width="12.85546875" style="81" customWidth="1"/>
    <col min="4887" max="4887" width="13.28515625" style="81" customWidth="1"/>
    <col min="4888" max="4888" width="10.7109375" style="81" customWidth="1"/>
    <col min="4889" max="4889" width="10.140625" style="81" customWidth="1"/>
    <col min="4890" max="4890" width="11.7109375" style="81" customWidth="1"/>
    <col min="4891" max="4891" width="13.140625" style="81" customWidth="1"/>
    <col min="4892" max="4892" width="14.7109375" style="81" customWidth="1"/>
    <col min="4893" max="4893" width="9.7109375" style="81" bestFit="1" customWidth="1"/>
    <col min="4894" max="5120" width="8.85546875" style="81"/>
    <col min="5121" max="5121" width="5.28515625" style="81" customWidth="1"/>
    <col min="5122" max="5122" width="9" style="81" customWidth="1"/>
    <col min="5123" max="5123" width="14" style="81" customWidth="1"/>
    <col min="5124" max="5124" width="27" style="81" bestFit="1" customWidth="1"/>
    <col min="5125" max="5125" width="26.28515625" style="81" customWidth="1"/>
    <col min="5126" max="5126" width="11" style="81" customWidth="1"/>
    <col min="5127" max="5127" width="11.28515625" style="81" customWidth="1"/>
    <col min="5128" max="5128" width="9.28515625" style="81" customWidth="1"/>
    <col min="5129" max="5129" width="10" style="81" customWidth="1"/>
    <col min="5130" max="5130" width="9.85546875" style="81" customWidth="1"/>
    <col min="5131" max="5131" width="11.7109375" style="81" customWidth="1"/>
    <col min="5132" max="5132" width="11" style="81" customWidth="1"/>
    <col min="5133" max="5133" width="10.28515625" style="81" bestFit="1" customWidth="1"/>
    <col min="5134" max="5135" width="11" style="81" customWidth="1"/>
    <col min="5136" max="5137" width="17" style="81" customWidth="1"/>
    <col min="5138" max="5138" width="12.28515625" style="81" customWidth="1"/>
    <col min="5139" max="5139" width="15.7109375" style="81" customWidth="1"/>
    <col min="5140" max="5140" width="15" style="81" customWidth="1"/>
    <col min="5141" max="5141" width="26.140625" style="81" customWidth="1"/>
    <col min="5142" max="5142" width="12.85546875" style="81" customWidth="1"/>
    <col min="5143" max="5143" width="13.28515625" style="81" customWidth="1"/>
    <col min="5144" max="5144" width="10.7109375" style="81" customWidth="1"/>
    <col min="5145" max="5145" width="10.140625" style="81" customWidth="1"/>
    <col min="5146" max="5146" width="11.7109375" style="81" customWidth="1"/>
    <col min="5147" max="5147" width="13.140625" style="81" customWidth="1"/>
    <col min="5148" max="5148" width="14.7109375" style="81" customWidth="1"/>
    <col min="5149" max="5149" width="9.7109375" style="81" bestFit="1" customWidth="1"/>
    <col min="5150" max="5376" width="8.85546875" style="81"/>
    <col min="5377" max="5377" width="5.28515625" style="81" customWidth="1"/>
    <col min="5378" max="5378" width="9" style="81" customWidth="1"/>
    <col min="5379" max="5379" width="14" style="81" customWidth="1"/>
    <col min="5380" max="5380" width="27" style="81" bestFit="1" customWidth="1"/>
    <col min="5381" max="5381" width="26.28515625" style="81" customWidth="1"/>
    <col min="5382" max="5382" width="11" style="81" customWidth="1"/>
    <col min="5383" max="5383" width="11.28515625" style="81" customWidth="1"/>
    <col min="5384" max="5384" width="9.28515625" style="81" customWidth="1"/>
    <col min="5385" max="5385" width="10" style="81" customWidth="1"/>
    <col min="5386" max="5386" width="9.85546875" style="81" customWidth="1"/>
    <col min="5387" max="5387" width="11.7109375" style="81" customWidth="1"/>
    <col min="5388" max="5388" width="11" style="81" customWidth="1"/>
    <col min="5389" max="5389" width="10.28515625" style="81" bestFit="1" customWidth="1"/>
    <col min="5390" max="5391" width="11" style="81" customWidth="1"/>
    <col min="5392" max="5393" width="17" style="81" customWidth="1"/>
    <col min="5394" max="5394" width="12.28515625" style="81" customWidth="1"/>
    <col min="5395" max="5395" width="15.7109375" style="81" customWidth="1"/>
    <col min="5396" max="5396" width="15" style="81" customWidth="1"/>
    <col min="5397" max="5397" width="26.140625" style="81" customWidth="1"/>
    <col min="5398" max="5398" width="12.85546875" style="81" customWidth="1"/>
    <col min="5399" max="5399" width="13.28515625" style="81" customWidth="1"/>
    <col min="5400" max="5400" width="10.7109375" style="81" customWidth="1"/>
    <col min="5401" max="5401" width="10.140625" style="81" customWidth="1"/>
    <col min="5402" max="5402" width="11.7109375" style="81" customWidth="1"/>
    <col min="5403" max="5403" width="13.140625" style="81" customWidth="1"/>
    <col min="5404" max="5404" width="14.7109375" style="81" customWidth="1"/>
    <col min="5405" max="5405" width="9.7109375" style="81" bestFit="1" customWidth="1"/>
    <col min="5406" max="5632" width="8.85546875" style="81"/>
    <col min="5633" max="5633" width="5.28515625" style="81" customWidth="1"/>
    <col min="5634" max="5634" width="9" style="81" customWidth="1"/>
    <col min="5635" max="5635" width="14" style="81" customWidth="1"/>
    <col min="5636" max="5636" width="27" style="81" bestFit="1" customWidth="1"/>
    <col min="5637" max="5637" width="26.28515625" style="81" customWidth="1"/>
    <col min="5638" max="5638" width="11" style="81" customWidth="1"/>
    <col min="5639" max="5639" width="11.28515625" style="81" customWidth="1"/>
    <col min="5640" max="5640" width="9.28515625" style="81" customWidth="1"/>
    <col min="5641" max="5641" width="10" style="81" customWidth="1"/>
    <col min="5642" max="5642" width="9.85546875" style="81" customWidth="1"/>
    <col min="5643" max="5643" width="11.7109375" style="81" customWidth="1"/>
    <col min="5644" max="5644" width="11" style="81" customWidth="1"/>
    <col min="5645" max="5645" width="10.28515625" style="81" bestFit="1" customWidth="1"/>
    <col min="5646" max="5647" width="11" style="81" customWidth="1"/>
    <col min="5648" max="5649" width="17" style="81" customWidth="1"/>
    <col min="5650" max="5650" width="12.28515625" style="81" customWidth="1"/>
    <col min="5651" max="5651" width="15.7109375" style="81" customWidth="1"/>
    <col min="5652" max="5652" width="15" style="81" customWidth="1"/>
    <col min="5653" max="5653" width="26.140625" style="81" customWidth="1"/>
    <col min="5654" max="5654" width="12.85546875" style="81" customWidth="1"/>
    <col min="5655" max="5655" width="13.28515625" style="81" customWidth="1"/>
    <col min="5656" max="5656" width="10.7109375" style="81" customWidth="1"/>
    <col min="5657" max="5657" width="10.140625" style="81" customWidth="1"/>
    <col min="5658" max="5658" width="11.7109375" style="81" customWidth="1"/>
    <col min="5659" max="5659" width="13.140625" style="81" customWidth="1"/>
    <col min="5660" max="5660" width="14.7109375" style="81" customWidth="1"/>
    <col min="5661" max="5661" width="9.7109375" style="81" bestFit="1" customWidth="1"/>
    <col min="5662" max="5888" width="8.85546875" style="81"/>
    <col min="5889" max="5889" width="5.28515625" style="81" customWidth="1"/>
    <col min="5890" max="5890" width="9" style="81" customWidth="1"/>
    <col min="5891" max="5891" width="14" style="81" customWidth="1"/>
    <col min="5892" max="5892" width="27" style="81" bestFit="1" customWidth="1"/>
    <col min="5893" max="5893" width="26.28515625" style="81" customWidth="1"/>
    <col min="5894" max="5894" width="11" style="81" customWidth="1"/>
    <col min="5895" max="5895" width="11.28515625" style="81" customWidth="1"/>
    <col min="5896" max="5896" width="9.28515625" style="81" customWidth="1"/>
    <col min="5897" max="5897" width="10" style="81" customWidth="1"/>
    <col min="5898" max="5898" width="9.85546875" style="81" customWidth="1"/>
    <col min="5899" max="5899" width="11.7109375" style="81" customWidth="1"/>
    <col min="5900" max="5900" width="11" style="81" customWidth="1"/>
    <col min="5901" max="5901" width="10.28515625" style="81" bestFit="1" customWidth="1"/>
    <col min="5902" max="5903" width="11" style="81" customWidth="1"/>
    <col min="5904" max="5905" width="17" style="81" customWidth="1"/>
    <col min="5906" max="5906" width="12.28515625" style="81" customWidth="1"/>
    <col min="5907" max="5907" width="15.7109375" style="81" customWidth="1"/>
    <col min="5908" max="5908" width="15" style="81" customWidth="1"/>
    <col min="5909" max="5909" width="26.140625" style="81" customWidth="1"/>
    <col min="5910" max="5910" width="12.85546875" style="81" customWidth="1"/>
    <col min="5911" max="5911" width="13.28515625" style="81" customWidth="1"/>
    <col min="5912" max="5912" width="10.7109375" style="81" customWidth="1"/>
    <col min="5913" max="5913" width="10.140625" style="81" customWidth="1"/>
    <col min="5914" max="5914" width="11.7109375" style="81" customWidth="1"/>
    <col min="5915" max="5915" width="13.140625" style="81" customWidth="1"/>
    <col min="5916" max="5916" width="14.7109375" style="81" customWidth="1"/>
    <col min="5917" max="5917" width="9.7109375" style="81" bestFit="1" customWidth="1"/>
    <col min="5918" max="6144" width="8.85546875" style="81"/>
    <col min="6145" max="6145" width="5.28515625" style="81" customWidth="1"/>
    <col min="6146" max="6146" width="9" style="81" customWidth="1"/>
    <col min="6147" max="6147" width="14" style="81" customWidth="1"/>
    <col min="6148" max="6148" width="27" style="81" bestFit="1" customWidth="1"/>
    <col min="6149" max="6149" width="26.28515625" style="81" customWidth="1"/>
    <col min="6150" max="6150" width="11" style="81" customWidth="1"/>
    <col min="6151" max="6151" width="11.28515625" style="81" customWidth="1"/>
    <col min="6152" max="6152" width="9.28515625" style="81" customWidth="1"/>
    <col min="6153" max="6153" width="10" style="81" customWidth="1"/>
    <col min="6154" max="6154" width="9.85546875" style="81" customWidth="1"/>
    <col min="6155" max="6155" width="11.7109375" style="81" customWidth="1"/>
    <col min="6156" max="6156" width="11" style="81" customWidth="1"/>
    <col min="6157" max="6157" width="10.28515625" style="81" bestFit="1" customWidth="1"/>
    <col min="6158" max="6159" width="11" style="81" customWidth="1"/>
    <col min="6160" max="6161" width="17" style="81" customWidth="1"/>
    <col min="6162" max="6162" width="12.28515625" style="81" customWidth="1"/>
    <col min="6163" max="6163" width="15.7109375" style="81" customWidth="1"/>
    <col min="6164" max="6164" width="15" style="81" customWidth="1"/>
    <col min="6165" max="6165" width="26.140625" style="81" customWidth="1"/>
    <col min="6166" max="6166" width="12.85546875" style="81" customWidth="1"/>
    <col min="6167" max="6167" width="13.28515625" style="81" customWidth="1"/>
    <col min="6168" max="6168" width="10.7109375" style="81" customWidth="1"/>
    <col min="6169" max="6169" width="10.140625" style="81" customWidth="1"/>
    <col min="6170" max="6170" width="11.7109375" style="81" customWidth="1"/>
    <col min="6171" max="6171" width="13.140625" style="81" customWidth="1"/>
    <col min="6172" max="6172" width="14.7109375" style="81" customWidth="1"/>
    <col min="6173" max="6173" width="9.7109375" style="81" bestFit="1" customWidth="1"/>
    <col min="6174" max="6400" width="8.85546875" style="81"/>
    <col min="6401" max="6401" width="5.28515625" style="81" customWidth="1"/>
    <col min="6402" max="6402" width="9" style="81" customWidth="1"/>
    <col min="6403" max="6403" width="14" style="81" customWidth="1"/>
    <col min="6404" max="6404" width="27" style="81" bestFit="1" customWidth="1"/>
    <col min="6405" max="6405" width="26.28515625" style="81" customWidth="1"/>
    <col min="6406" max="6406" width="11" style="81" customWidth="1"/>
    <col min="6407" max="6407" width="11.28515625" style="81" customWidth="1"/>
    <col min="6408" max="6408" width="9.28515625" style="81" customWidth="1"/>
    <col min="6409" max="6409" width="10" style="81" customWidth="1"/>
    <col min="6410" max="6410" width="9.85546875" style="81" customWidth="1"/>
    <col min="6411" max="6411" width="11.7109375" style="81" customWidth="1"/>
    <col min="6412" max="6412" width="11" style="81" customWidth="1"/>
    <col min="6413" max="6413" width="10.28515625" style="81" bestFit="1" customWidth="1"/>
    <col min="6414" max="6415" width="11" style="81" customWidth="1"/>
    <col min="6416" max="6417" width="17" style="81" customWidth="1"/>
    <col min="6418" max="6418" width="12.28515625" style="81" customWidth="1"/>
    <col min="6419" max="6419" width="15.7109375" style="81" customWidth="1"/>
    <col min="6420" max="6420" width="15" style="81" customWidth="1"/>
    <col min="6421" max="6421" width="26.140625" style="81" customWidth="1"/>
    <col min="6422" max="6422" width="12.85546875" style="81" customWidth="1"/>
    <col min="6423" max="6423" width="13.28515625" style="81" customWidth="1"/>
    <col min="6424" max="6424" width="10.7109375" style="81" customWidth="1"/>
    <col min="6425" max="6425" width="10.140625" style="81" customWidth="1"/>
    <col min="6426" max="6426" width="11.7109375" style="81" customWidth="1"/>
    <col min="6427" max="6427" width="13.140625" style="81" customWidth="1"/>
    <col min="6428" max="6428" width="14.7109375" style="81" customWidth="1"/>
    <col min="6429" max="6429" width="9.7109375" style="81" bestFit="1" customWidth="1"/>
    <col min="6430" max="6656" width="8.85546875" style="81"/>
    <col min="6657" max="6657" width="5.28515625" style="81" customWidth="1"/>
    <col min="6658" max="6658" width="9" style="81" customWidth="1"/>
    <col min="6659" max="6659" width="14" style="81" customWidth="1"/>
    <col min="6660" max="6660" width="27" style="81" bestFit="1" customWidth="1"/>
    <col min="6661" max="6661" width="26.28515625" style="81" customWidth="1"/>
    <col min="6662" max="6662" width="11" style="81" customWidth="1"/>
    <col min="6663" max="6663" width="11.28515625" style="81" customWidth="1"/>
    <col min="6664" max="6664" width="9.28515625" style="81" customWidth="1"/>
    <col min="6665" max="6665" width="10" style="81" customWidth="1"/>
    <col min="6666" max="6666" width="9.85546875" style="81" customWidth="1"/>
    <col min="6667" max="6667" width="11.7109375" style="81" customWidth="1"/>
    <col min="6668" max="6668" width="11" style="81" customWidth="1"/>
    <col min="6669" max="6669" width="10.28515625" style="81" bestFit="1" customWidth="1"/>
    <col min="6670" max="6671" width="11" style="81" customWidth="1"/>
    <col min="6672" max="6673" width="17" style="81" customWidth="1"/>
    <col min="6674" max="6674" width="12.28515625" style="81" customWidth="1"/>
    <col min="6675" max="6675" width="15.7109375" style="81" customWidth="1"/>
    <col min="6676" max="6676" width="15" style="81" customWidth="1"/>
    <col min="6677" max="6677" width="26.140625" style="81" customWidth="1"/>
    <col min="6678" max="6678" width="12.85546875" style="81" customWidth="1"/>
    <col min="6679" max="6679" width="13.28515625" style="81" customWidth="1"/>
    <col min="6680" max="6680" width="10.7109375" style="81" customWidth="1"/>
    <col min="6681" max="6681" width="10.140625" style="81" customWidth="1"/>
    <col min="6682" max="6682" width="11.7109375" style="81" customWidth="1"/>
    <col min="6683" max="6683" width="13.140625" style="81" customWidth="1"/>
    <col min="6684" max="6684" width="14.7109375" style="81" customWidth="1"/>
    <col min="6685" max="6685" width="9.7109375" style="81" bestFit="1" customWidth="1"/>
    <col min="6686" max="6912" width="8.85546875" style="81"/>
    <col min="6913" max="6913" width="5.28515625" style="81" customWidth="1"/>
    <col min="6914" max="6914" width="9" style="81" customWidth="1"/>
    <col min="6915" max="6915" width="14" style="81" customWidth="1"/>
    <col min="6916" max="6916" width="27" style="81" bestFit="1" customWidth="1"/>
    <col min="6917" max="6917" width="26.28515625" style="81" customWidth="1"/>
    <col min="6918" max="6918" width="11" style="81" customWidth="1"/>
    <col min="6919" max="6919" width="11.28515625" style="81" customWidth="1"/>
    <col min="6920" max="6920" width="9.28515625" style="81" customWidth="1"/>
    <col min="6921" max="6921" width="10" style="81" customWidth="1"/>
    <col min="6922" max="6922" width="9.85546875" style="81" customWidth="1"/>
    <col min="6923" max="6923" width="11.7109375" style="81" customWidth="1"/>
    <col min="6924" max="6924" width="11" style="81" customWidth="1"/>
    <col min="6925" max="6925" width="10.28515625" style="81" bestFit="1" customWidth="1"/>
    <col min="6926" max="6927" width="11" style="81" customWidth="1"/>
    <col min="6928" max="6929" width="17" style="81" customWidth="1"/>
    <col min="6930" max="6930" width="12.28515625" style="81" customWidth="1"/>
    <col min="6931" max="6931" width="15.7109375" style="81" customWidth="1"/>
    <col min="6932" max="6932" width="15" style="81" customWidth="1"/>
    <col min="6933" max="6933" width="26.140625" style="81" customWidth="1"/>
    <col min="6934" max="6934" width="12.85546875" style="81" customWidth="1"/>
    <col min="6935" max="6935" width="13.28515625" style="81" customWidth="1"/>
    <col min="6936" max="6936" width="10.7109375" style="81" customWidth="1"/>
    <col min="6937" max="6937" width="10.140625" style="81" customWidth="1"/>
    <col min="6938" max="6938" width="11.7109375" style="81" customWidth="1"/>
    <col min="6939" max="6939" width="13.140625" style="81" customWidth="1"/>
    <col min="6940" max="6940" width="14.7109375" style="81" customWidth="1"/>
    <col min="6941" max="6941" width="9.7109375" style="81" bestFit="1" customWidth="1"/>
    <col min="6942" max="7168" width="8.85546875" style="81"/>
    <col min="7169" max="7169" width="5.28515625" style="81" customWidth="1"/>
    <col min="7170" max="7170" width="9" style="81" customWidth="1"/>
    <col min="7171" max="7171" width="14" style="81" customWidth="1"/>
    <col min="7172" max="7172" width="27" style="81" bestFit="1" customWidth="1"/>
    <col min="7173" max="7173" width="26.28515625" style="81" customWidth="1"/>
    <col min="7174" max="7174" width="11" style="81" customWidth="1"/>
    <col min="7175" max="7175" width="11.28515625" style="81" customWidth="1"/>
    <col min="7176" max="7176" width="9.28515625" style="81" customWidth="1"/>
    <col min="7177" max="7177" width="10" style="81" customWidth="1"/>
    <col min="7178" max="7178" width="9.85546875" style="81" customWidth="1"/>
    <col min="7179" max="7179" width="11.7109375" style="81" customWidth="1"/>
    <col min="7180" max="7180" width="11" style="81" customWidth="1"/>
    <col min="7181" max="7181" width="10.28515625" style="81" bestFit="1" customWidth="1"/>
    <col min="7182" max="7183" width="11" style="81" customWidth="1"/>
    <col min="7184" max="7185" width="17" style="81" customWidth="1"/>
    <col min="7186" max="7186" width="12.28515625" style="81" customWidth="1"/>
    <col min="7187" max="7187" width="15.7109375" style="81" customWidth="1"/>
    <col min="7188" max="7188" width="15" style="81" customWidth="1"/>
    <col min="7189" max="7189" width="26.140625" style="81" customWidth="1"/>
    <col min="7190" max="7190" width="12.85546875" style="81" customWidth="1"/>
    <col min="7191" max="7191" width="13.28515625" style="81" customWidth="1"/>
    <col min="7192" max="7192" width="10.7109375" style="81" customWidth="1"/>
    <col min="7193" max="7193" width="10.140625" style="81" customWidth="1"/>
    <col min="7194" max="7194" width="11.7109375" style="81" customWidth="1"/>
    <col min="7195" max="7195" width="13.140625" style="81" customWidth="1"/>
    <col min="7196" max="7196" width="14.7109375" style="81" customWidth="1"/>
    <col min="7197" max="7197" width="9.7109375" style="81" bestFit="1" customWidth="1"/>
    <col min="7198" max="7424" width="8.85546875" style="81"/>
    <col min="7425" max="7425" width="5.28515625" style="81" customWidth="1"/>
    <col min="7426" max="7426" width="9" style="81" customWidth="1"/>
    <col min="7427" max="7427" width="14" style="81" customWidth="1"/>
    <col min="7428" max="7428" width="27" style="81" bestFit="1" customWidth="1"/>
    <col min="7429" max="7429" width="26.28515625" style="81" customWidth="1"/>
    <col min="7430" max="7430" width="11" style="81" customWidth="1"/>
    <col min="7431" max="7431" width="11.28515625" style="81" customWidth="1"/>
    <col min="7432" max="7432" width="9.28515625" style="81" customWidth="1"/>
    <col min="7433" max="7433" width="10" style="81" customWidth="1"/>
    <col min="7434" max="7434" width="9.85546875" style="81" customWidth="1"/>
    <col min="7435" max="7435" width="11.7109375" style="81" customWidth="1"/>
    <col min="7436" max="7436" width="11" style="81" customWidth="1"/>
    <col min="7437" max="7437" width="10.28515625" style="81" bestFit="1" customWidth="1"/>
    <col min="7438" max="7439" width="11" style="81" customWidth="1"/>
    <col min="7440" max="7441" width="17" style="81" customWidth="1"/>
    <col min="7442" max="7442" width="12.28515625" style="81" customWidth="1"/>
    <col min="7443" max="7443" width="15.7109375" style="81" customWidth="1"/>
    <col min="7444" max="7444" width="15" style="81" customWidth="1"/>
    <col min="7445" max="7445" width="26.140625" style="81" customWidth="1"/>
    <col min="7446" max="7446" width="12.85546875" style="81" customWidth="1"/>
    <col min="7447" max="7447" width="13.28515625" style="81" customWidth="1"/>
    <col min="7448" max="7448" width="10.7109375" style="81" customWidth="1"/>
    <col min="7449" max="7449" width="10.140625" style="81" customWidth="1"/>
    <col min="7450" max="7450" width="11.7109375" style="81" customWidth="1"/>
    <col min="7451" max="7451" width="13.140625" style="81" customWidth="1"/>
    <col min="7452" max="7452" width="14.7109375" style="81" customWidth="1"/>
    <col min="7453" max="7453" width="9.7109375" style="81" bestFit="1" customWidth="1"/>
    <col min="7454" max="7680" width="8.85546875" style="81"/>
    <col min="7681" max="7681" width="5.28515625" style="81" customWidth="1"/>
    <col min="7682" max="7682" width="9" style="81" customWidth="1"/>
    <col min="7683" max="7683" width="14" style="81" customWidth="1"/>
    <col min="7684" max="7684" width="27" style="81" bestFit="1" customWidth="1"/>
    <col min="7685" max="7685" width="26.28515625" style="81" customWidth="1"/>
    <col min="7686" max="7686" width="11" style="81" customWidth="1"/>
    <col min="7687" max="7687" width="11.28515625" style="81" customWidth="1"/>
    <col min="7688" max="7688" width="9.28515625" style="81" customWidth="1"/>
    <col min="7689" max="7689" width="10" style="81" customWidth="1"/>
    <col min="7690" max="7690" width="9.85546875" style="81" customWidth="1"/>
    <col min="7691" max="7691" width="11.7109375" style="81" customWidth="1"/>
    <col min="7692" max="7692" width="11" style="81" customWidth="1"/>
    <col min="7693" max="7693" width="10.28515625" style="81" bestFit="1" customWidth="1"/>
    <col min="7694" max="7695" width="11" style="81" customWidth="1"/>
    <col min="7696" max="7697" width="17" style="81" customWidth="1"/>
    <col min="7698" max="7698" width="12.28515625" style="81" customWidth="1"/>
    <col min="7699" max="7699" width="15.7109375" style="81" customWidth="1"/>
    <col min="7700" max="7700" width="15" style="81" customWidth="1"/>
    <col min="7701" max="7701" width="26.140625" style="81" customWidth="1"/>
    <col min="7702" max="7702" width="12.85546875" style="81" customWidth="1"/>
    <col min="7703" max="7703" width="13.28515625" style="81" customWidth="1"/>
    <col min="7704" max="7704" width="10.7109375" style="81" customWidth="1"/>
    <col min="7705" max="7705" width="10.140625" style="81" customWidth="1"/>
    <col min="7706" max="7706" width="11.7109375" style="81" customWidth="1"/>
    <col min="7707" max="7707" width="13.140625" style="81" customWidth="1"/>
    <col min="7708" max="7708" width="14.7109375" style="81" customWidth="1"/>
    <col min="7709" max="7709" width="9.7109375" style="81" bestFit="1" customWidth="1"/>
    <col min="7710" max="7936" width="8.85546875" style="81"/>
    <col min="7937" max="7937" width="5.28515625" style="81" customWidth="1"/>
    <col min="7938" max="7938" width="9" style="81" customWidth="1"/>
    <col min="7939" max="7939" width="14" style="81" customWidth="1"/>
    <col min="7940" max="7940" width="27" style="81" bestFit="1" customWidth="1"/>
    <col min="7941" max="7941" width="26.28515625" style="81" customWidth="1"/>
    <col min="7942" max="7942" width="11" style="81" customWidth="1"/>
    <col min="7943" max="7943" width="11.28515625" style="81" customWidth="1"/>
    <col min="7944" max="7944" width="9.28515625" style="81" customWidth="1"/>
    <col min="7945" max="7945" width="10" style="81" customWidth="1"/>
    <col min="7946" max="7946" width="9.85546875" style="81" customWidth="1"/>
    <col min="7947" max="7947" width="11.7109375" style="81" customWidth="1"/>
    <col min="7948" max="7948" width="11" style="81" customWidth="1"/>
    <col min="7949" max="7949" width="10.28515625" style="81" bestFit="1" customWidth="1"/>
    <col min="7950" max="7951" width="11" style="81" customWidth="1"/>
    <col min="7952" max="7953" width="17" style="81" customWidth="1"/>
    <col min="7954" max="7954" width="12.28515625" style="81" customWidth="1"/>
    <col min="7955" max="7955" width="15.7109375" style="81" customWidth="1"/>
    <col min="7956" max="7956" width="15" style="81" customWidth="1"/>
    <col min="7957" max="7957" width="26.140625" style="81" customWidth="1"/>
    <col min="7958" max="7958" width="12.85546875" style="81" customWidth="1"/>
    <col min="7959" max="7959" width="13.28515625" style="81" customWidth="1"/>
    <col min="7960" max="7960" width="10.7109375" style="81" customWidth="1"/>
    <col min="7961" max="7961" width="10.140625" style="81" customWidth="1"/>
    <col min="7962" max="7962" width="11.7109375" style="81" customWidth="1"/>
    <col min="7963" max="7963" width="13.140625" style="81" customWidth="1"/>
    <col min="7964" max="7964" width="14.7109375" style="81" customWidth="1"/>
    <col min="7965" max="7965" width="9.7109375" style="81" bestFit="1" customWidth="1"/>
    <col min="7966" max="8192" width="8.85546875" style="81"/>
    <col min="8193" max="8193" width="5.28515625" style="81" customWidth="1"/>
    <col min="8194" max="8194" width="9" style="81" customWidth="1"/>
    <col min="8195" max="8195" width="14" style="81" customWidth="1"/>
    <col min="8196" max="8196" width="27" style="81" bestFit="1" customWidth="1"/>
    <col min="8197" max="8197" width="26.28515625" style="81" customWidth="1"/>
    <col min="8198" max="8198" width="11" style="81" customWidth="1"/>
    <col min="8199" max="8199" width="11.28515625" style="81" customWidth="1"/>
    <col min="8200" max="8200" width="9.28515625" style="81" customWidth="1"/>
    <col min="8201" max="8201" width="10" style="81" customWidth="1"/>
    <col min="8202" max="8202" width="9.85546875" style="81" customWidth="1"/>
    <col min="8203" max="8203" width="11.7109375" style="81" customWidth="1"/>
    <col min="8204" max="8204" width="11" style="81" customWidth="1"/>
    <col min="8205" max="8205" width="10.28515625" style="81" bestFit="1" customWidth="1"/>
    <col min="8206" max="8207" width="11" style="81" customWidth="1"/>
    <col min="8208" max="8209" width="17" style="81" customWidth="1"/>
    <col min="8210" max="8210" width="12.28515625" style="81" customWidth="1"/>
    <col min="8211" max="8211" width="15.7109375" style="81" customWidth="1"/>
    <col min="8212" max="8212" width="15" style="81" customWidth="1"/>
    <col min="8213" max="8213" width="26.140625" style="81" customWidth="1"/>
    <col min="8214" max="8214" width="12.85546875" style="81" customWidth="1"/>
    <col min="8215" max="8215" width="13.28515625" style="81" customWidth="1"/>
    <col min="8216" max="8216" width="10.7109375" style="81" customWidth="1"/>
    <col min="8217" max="8217" width="10.140625" style="81" customWidth="1"/>
    <col min="8218" max="8218" width="11.7109375" style="81" customWidth="1"/>
    <col min="8219" max="8219" width="13.140625" style="81" customWidth="1"/>
    <col min="8220" max="8220" width="14.7109375" style="81" customWidth="1"/>
    <col min="8221" max="8221" width="9.7109375" style="81" bestFit="1" customWidth="1"/>
    <col min="8222" max="8448" width="8.85546875" style="81"/>
    <col min="8449" max="8449" width="5.28515625" style="81" customWidth="1"/>
    <col min="8450" max="8450" width="9" style="81" customWidth="1"/>
    <col min="8451" max="8451" width="14" style="81" customWidth="1"/>
    <col min="8452" max="8452" width="27" style="81" bestFit="1" customWidth="1"/>
    <col min="8453" max="8453" width="26.28515625" style="81" customWidth="1"/>
    <col min="8454" max="8454" width="11" style="81" customWidth="1"/>
    <col min="8455" max="8455" width="11.28515625" style="81" customWidth="1"/>
    <col min="8456" max="8456" width="9.28515625" style="81" customWidth="1"/>
    <col min="8457" max="8457" width="10" style="81" customWidth="1"/>
    <col min="8458" max="8458" width="9.85546875" style="81" customWidth="1"/>
    <col min="8459" max="8459" width="11.7109375" style="81" customWidth="1"/>
    <col min="8460" max="8460" width="11" style="81" customWidth="1"/>
    <col min="8461" max="8461" width="10.28515625" style="81" bestFit="1" customWidth="1"/>
    <col min="8462" max="8463" width="11" style="81" customWidth="1"/>
    <col min="8464" max="8465" width="17" style="81" customWidth="1"/>
    <col min="8466" max="8466" width="12.28515625" style="81" customWidth="1"/>
    <col min="8467" max="8467" width="15.7109375" style="81" customWidth="1"/>
    <col min="8468" max="8468" width="15" style="81" customWidth="1"/>
    <col min="8469" max="8469" width="26.140625" style="81" customWidth="1"/>
    <col min="8470" max="8470" width="12.85546875" style="81" customWidth="1"/>
    <col min="8471" max="8471" width="13.28515625" style="81" customWidth="1"/>
    <col min="8472" max="8472" width="10.7109375" style="81" customWidth="1"/>
    <col min="8473" max="8473" width="10.140625" style="81" customWidth="1"/>
    <col min="8474" max="8474" width="11.7109375" style="81" customWidth="1"/>
    <col min="8475" max="8475" width="13.140625" style="81" customWidth="1"/>
    <col min="8476" max="8476" width="14.7109375" style="81" customWidth="1"/>
    <col min="8477" max="8477" width="9.7109375" style="81" bestFit="1" customWidth="1"/>
    <col min="8478" max="8704" width="8.85546875" style="81"/>
    <col min="8705" max="8705" width="5.28515625" style="81" customWidth="1"/>
    <col min="8706" max="8706" width="9" style="81" customWidth="1"/>
    <col min="8707" max="8707" width="14" style="81" customWidth="1"/>
    <col min="8708" max="8708" width="27" style="81" bestFit="1" customWidth="1"/>
    <col min="8709" max="8709" width="26.28515625" style="81" customWidth="1"/>
    <col min="8710" max="8710" width="11" style="81" customWidth="1"/>
    <col min="8711" max="8711" width="11.28515625" style="81" customWidth="1"/>
    <col min="8712" max="8712" width="9.28515625" style="81" customWidth="1"/>
    <col min="8713" max="8713" width="10" style="81" customWidth="1"/>
    <col min="8714" max="8714" width="9.85546875" style="81" customWidth="1"/>
    <col min="8715" max="8715" width="11.7109375" style="81" customWidth="1"/>
    <col min="8716" max="8716" width="11" style="81" customWidth="1"/>
    <col min="8717" max="8717" width="10.28515625" style="81" bestFit="1" customWidth="1"/>
    <col min="8718" max="8719" width="11" style="81" customWidth="1"/>
    <col min="8720" max="8721" width="17" style="81" customWidth="1"/>
    <col min="8722" max="8722" width="12.28515625" style="81" customWidth="1"/>
    <col min="8723" max="8723" width="15.7109375" style="81" customWidth="1"/>
    <col min="8724" max="8724" width="15" style="81" customWidth="1"/>
    <col min="8725" max="8725" width="26.140625" style="81" customWidth="1"/>
    <col min="8726" max="8726" width="12.85546875" style="81" customWidth="1"/>
    <col min="8727" max="8727" width="13.28515625" style="81" customWidth="1"/>
    <col min="8728" max="8728" width="10.7109375" style="81" customWidth="1"/>
    <col min="8729" max="8729" width="10.140625" style="81" customWidth="1"/>
    <col min="8730" max="8730" width="11.7109375" style="81" customWidth="1"/>
    <col min="8731" max="8731" width="13.140625" style="81" customWidth="1"/>
    <col min="8732" max="8732" width="14.7109375" style="81" customWidth="1"/>
    <col min="8733" max="8733" width="9.7109375" style="81" bestFit="1" customWidth="1"/>
    <col min="8734" max="8960" width="8.85546875" style="81"/>
    <col min="8961" max="8961" width="5.28515625" style="81" customWidth="1"/>
    <col min="8962" max="8962" width="9" style="81" customWidth="1"/>
    <col min="8963" max="8963" width="14" style="81" customWidth="1"/>
    <col min="8964" max="8964" width="27" style="81" bestFit="1" customWidth="1"/>
    <col min="8965" max="8965" width="26.28515625" style="81" customWidth="1"/>
    <col min="8966" max="8966" width="11" style="81" customWidth="1"/>
    <col min="8967" max="8967" width="11.28515625" style="81" customWidth="1"/>
    <col min="8968" max="8968" width="9.28515625" style="81" customWidth="1"/>
    <col min="8969" max="8969" width="10" style="81" customWidth="1"/>
    <col min="8970" max="8970" width="9.85546875" style="81" customWidth="1"/>
    <col min="8971" max="8971" width="11.7109375" style="81" customWidth="1"/>
    <col min="8972" max="8972" width="11" style="81" customWidth="1"/>
    <col min="8973" max="8973" width="10.28515625" style="81" bestFit="1" customWidth="1"/>
    <col min="8974" max="8975" width="11" style="81" customWidth="1"/>
    <col min="8976" max="8977" width="17" style="81" customWidth="1"/>
    <col min="8978" max="8978" width="12.28515625" style="81" customWidth="1"/>
    <col min="8979" max="8979" width="15.7109375" style="81" customWidth="1"/>
    <col min="8980" max="8980" width="15" style="81" customWidth="1"/>
    <col min="8981" max="8981" width="26.140625" style="81" customWidth="1"/>
    <col min="8982" max="8982" width="12.85546875" style="81" customWidth="1"/>
    <col min="8983" max="8983" width="13.28515625" style="81" customWidth="1"/>
    <col min="8984" max="8984" width="10.7109375" style="81" customWidth="1"/>
    <col min="8985" max="8985" width="10.140625" style="81" customWidth="1"/>
    <col min="8986" max="8986" width="11.7109375" style="81" customWidth="1"/>
    <col min="8987" max="8987" width="13.140625" style="81" customWidth="1"/>
    <col min="8988" max="8988" width="14.7109375" style="81" customWidth="1"/>
    <col min="8989" max="8989" width="9.7109375" style="81" bestFit="1" customWidth="1"/>
    <col min="8990" max="9216" width="8.85546875" style="81"/>
    <col min="9217" max="9217" width="5.28515625" style="81" customWidth="1"/>
    <col min="9218" max="9218" width="9" style="81" customWidth="1"/>
    <col min="9219" max="9219" width="14" style="81" customWidth="1"/>
    <col min="9220" max="9220" width="27" style="81" bestFit="1" customWidth="1"/>
    <col min="9221" max="9221" width="26.28515625" style="81" customWidth="1"/>
    <col min="9222" max="9222" width="11" style="81" customWidth="1"/>
    <col min="9223" max="9223" width="11.28515625" style="81" customWidth="1"/>
    <col min="9224" max="9224" width="9.28515625" style="81" customWidth="1"/>
    <col min="9225" max="9225" width="10" style="81" customWidth="1"/>
    <col min="9226" max="9226" width="9.85546875" style="81" customWidth="1"/>
    <col min="9227" max="9227" width="11.7109375" style="81" customWidth="1"/>
    <col min="9228" max="9228" width="11" style="81" customWidth="1"/>
    <col min="9229" max="9229" width="10.28515625" style="81" bestFit="1" customWidth="1"/>
    <col min="9230" max="9231" width="11" style="81" customWidth="1"/>
    <col min="9232" max="9233" width="17" style="81" customWidth="1"/>
    <col min="9234" max="9234" width="12.28515625" style="81" customWidth="1"/>
    <col min="9235" max="9235" width="15.7109375" style="81" customWidth="1"/>
    <col min="9236" max="9236" width="15" style="81" customWidth="1"/>
    <col min="9237" max="9237" width="26.140625" style="81" customWidth="1"/>
    <col min="9238" max="9238" width="12.85546875" style="81" customWidth="1"/>
    <col min="9239" max="9239" width="13.28515625" style="81" customWidth="1"/>
    <col min="9240" max="9240" width="10.7109375" style="81" customWidth="1"/>
    <col min="9241" max="9241" width="10.140625" style="81" customWidth="1"/>
    <col min="9242" max="9242" width="11.7109375" style="81" customWidth="1"/>
    <col min="9243" max="9243" width="13.140625" style="81" customWidth="1"/>
    <col min="9244" max="9244" width="14.7109375" style="81" customWidth="1"/>
    <col min="9245" max="9245" width="9.7109375" style="81" bestFit="1" customWidth="1"/>
    <col min="9246" max="9472" width="8.85546875" style="81"/>
    <col min="9473" max="9473" width="5.28515625" style="81" customWidth="1"/>
    <col min="9474" max="9474" width="9" style="81" customWidth="1"/>
    <col min="9475" max="9475" width="14" style="81" customWidth="1"/>
    <col min="9476" max="9476" width="27" style="81" bestFit="1" customWidth="1"/>
    <col min="9477" max="9477" width="26.28515625" style="81" customWidth="1"/>
    <col min="9478" max="9478" width="11" style="81" customWidth="1"/>
    <col min="9479" max="9479" width="11.28515625" style="81" customWidth="1"/>
    <col min="9480" max="9480" width="9.28515625" style="81" customWidth="1"/>
    <col min="9481" max="9481" width="10" style="81" customWidth="1"/>
    <col min="9482" max="9482" width="9.85546875" style="81" customWidth="1"/>
    <col min="9483" max="9483" width="11.7109375" style="81" customWidth="1"/>
    <col min="9484" max="9484" width="11" style="81" customWidth="1"/>
    <col min="9485" max="9485" width="10.28515625" style="81" bestFit="1" customWidth="1"/>
    <col min="9486" max="9487" width="11" style="81" customWidth="1"/>
    <col min="9488" max="9489" width="17" style="81" customWidth="1"/>
    <col min="9490" max="9490" width="12.28515625" style="81" customWidth="1"/>
    <col min="9491" max="9491" width="15.7109375" style="81" customWidth="1"/>
    <col min="9492" max="9492" width="15" style="81" customWidth="1"/>
    <col min="9493" max="9493" width="26.140625" style="81" customWidth="1"/>
    <col min="9494" max="9494" width="12.85546875" style="81" customWidth="1"/>
    <col min="9495" max="9495" width="13.28515625" style="81" customWidth="1"/>
    <col min="9496" max="9496" width="10.7109375" style="81" customWidth="1"/>
    <col min="9497" max="9497" width="10.140625" style="81" customWidth="1"/>
    <col min="9498" max="9498" width="11.7109375" style="81" customWidth="1"/>
    <col min="9499" max="9499" width="13.140625" style="81" customWidth="1"/>
    <col min="9500" max="9500" width="14.7109375" style="81" customWidth="1"/>
    <col min="9501" max="9501" width="9.7109375" style="81" bestFit="1" customWidth="1"/>
    <col min="9502" max="9728" width="8.85546875" style="81"/>
    <col min="9729" max="9729" width="5.28515625" style="81" customWidth="1"/>
    <col min="9730" max="9730" width="9" style="81" customWidth="1"/>
    <col min="9731" max="9731" width="14" style="81" customWidth="1"/>
    <col min="9732" max="9732" width="27" style="81" bestFit="1" customWidth="1"/>
    <col min="9733" max="9733" width="26.28515625" style="81" customWidth="1"/>
    <col min="9734" max="9734" width="11" style="81" customWidth="1"/>
    <col min="9735" max="9735" width="11.28515625" style="81" customWidth="1"/>
    <col min="9736" max="9736" width="9.28515625" style="81" customWidth="1"/>
    <col min="9737" max="9737" width="10" style="81" customWidth="1"/>
    <col min="9738" max="9738" width="9.85546875" style="81" customWidth="1"/>
    <col min="9739" max="9739" width="11.7109375" style="81" customWidth="1"/>
    <col min="9740" max="9740" width="11" style="81" customWidth="1"/>
    <col min="9741" max="9741" width="10.28515625" style="81" bestFit="1" customWidth="1"/>
    <col min="9742" max="9743" width="11" style="81" customWidth="1"/>
    <col min="9744" max="9745" width="17" style="81" customWidth="1"/>
    <col min="9746" max="9746" width="12.28515625" style="81" customWidth="1"/>
    <col min="9747" max="9747" width="15.7109375" style="81" customWidth="1"/>
    <col min="9748" max="9748" width="15" style="81" customWidth="1"/>
    <col min="9749" max="9749" width="26.140625" style="81" customWidth="1"/>
    <col min="9750" max="9750" width="12.85546875" style="81" customWidth="1"/>
    <col min="9751" max="9751" width="13.28515625" style="81" customWidth="1"/>
    <col min="9752" max="9752" width="10.7109375" style="81" customWidth="1"/>
    <col min="9753" max="9753" width="10.140625" style="81" customWidth="1"/>
    <col min="9754" max="9754" width="11.7109375" style="81" customWidth="1"/>
    <col min="9755" max="9755" width="13.140625" style="81" customWidth="1"/>
    <col min="9756" max="9756" width="14.7109375" style="81" customWidth="1"/>
    <col min="9757" max="9757" width="9.7109375" style="81" bestFit="1" customWidth="1"/>
    <col min="9758" max="9984" width="8.85546875" style="81"/>
    <col min="9985" max="9985" width="5.28515625" style="81" customWidth="1"/>
    <col min="9986" max="9986" width="9" style="81" customWidth="1"/>
    <col min="9987" max="9987" width="14" style="81" customWidth="1"/>
    <col min="9988" max="9988" width="27" style="81" bestFit="1" customWidth="1"/>
    <col min="9989" max="9989" width="26.28515625" style="81" customWidth="1"/>
    <col min="9990" max="9990" width="11" style="81" customWidth="1"/>
    <col min="9991" max="9991" width="11.28515625" style="81" customWidth="1"/>
    <col min="9992" max="9992" width="9.28515625" style="81" customWidth="1"/>
    <col min="9993" max="9993" width="10" style="81" customWidth="1"/>
    <col min="9994" max="9994" width="9.85546875" style="81" customWidth="1"/>
    <col min="9995" max="9995" width="11.7109375" style="81" customWidth="1"/>
    <col min="9996" max="9996" width="11" style="81" customWidth="1"/>
    <col min="9997" max="9997" width="10.28515625" style="81" bestFit="1" customWidth="1"/>
    <col min="9998" max="9999" width="11" style="81" customWidth="1"/>
    <col min="10000" max="10001" width="17" style="81" customWidth="1"/>
    <col min="10002" max="10002" width="12.28515625" style="81" customWidth="1"/>
    <col min="10003" max="10003" width="15.7109375" style="81" customWidth="1"/>
    <col min="10004" max="10004" width="15" style="81" customWidth="1"/>
    <col min="10005" max="10005" width="26.140625" style="81" customWidth="1"/>
    <col min="10006" max="10006" width="12.85546875" style="81" customWidth="1"/>
    <col min="10007" max="10007" width="13.28515625" style="81" customWidth="1"/>
    <col min="10008" max="10008" width="10.7109375" style="81" customWidth="1"/>
    <col min="10009" max="10009" width="10.140625" style="81" customWidth="1"/>
    <col min="10010" max="10010" width="11.7109375" style="81" customWidth="1"/>
    <col min="10011" max="10011" width="13.140625" style="81" customWidth="1"/>
    <col min="10012" max="10012" width="14.7109375" style="81" customWidth="1"/>
    <col min="10013" max="10013" width="9.7109375" style="81" bestFit="1" customWidth="1"/>
    <col min="10014" max="10240" width="8.85546875" style="81"/>
    <col min="10241" max="10241" width="5.28515625" style="81" customWidth="1"/>
    <col min="10242" max="10242" width="9" style="81" customWidth="1"/>
    <col min="10243" max="10243" width="14" style="81" customWidth="1"/>
    <col min="10244" max="10244" width="27" style="81" bestFit="1" customWidth="1"/>
    <col min="10245" max="10245" width="26.28515625" style="81" customWidth="1"/>
    <col min="10246" max="10246" width="11" style="81" customWidth="1"/>
    <col min="10247" max="10247" width="11.28515625" style="81" customWidth="1"/>
    <col min="10248" max="10248" width="9.28515625" style="81" customWidth="1"/>
    <col min="10249" max="10249" width="10" style="81" customWidth="1"/>
    <col min="10250" max="10250" width="9.85546875" style="81" customWidth="1"/>
    <col min="10251" max="10251" width="11.7109375" style="81" customWidth="1"/>
    <col min="10252" max="10252" width="11" style="81" customWidth="1"/>
    <col min="10253" max="10253" width="10.28515625" style="81" bestFit="1" customWidth="1"/>
    <col min="10254" max="10255" width="11" style="81" customWidth="1"/>
    <col min="10256" max="10257" width="17" style="81" customWidth="1"/>
    <col min="10258" max="10258" width="12.28515625" style="81" customWidth="1"/>
    <col min="10259" max="10259" width="15.7109375" style="81" customWidth="1"/>
    <col min="10260" max="10260" width="15" style="81" customWidth="1"/>
    <col min="10261" max="10261" width="26.140625" style="81" customWidth="1"/>
    <col min="10262" max="10262" width="12.85546875" style="81" customWidth="1"/>
    <col min="10263" max="10263" width="13.28515625" style="81" customWidth="1"/>
    <col min="10264" max="10264" width="10.7109375" style="81" customWidth="1"/>
    <col min="10265" max="10265" width="10.140625" style="81" customWidth="1"/>
    <col min="10266" max="10266" width="11.7109375" style="81" customWidth="1"/>
    <col min="10267" max="10267" width="13.140625" style="81" customWidth="1"/>
    <col min="10268" max="10268" width="14.7109375" style="81" customWidth="1"/>
    <col min="10269" max="10269" width="9.7109375" style="81" bestFit="1" customWidth="1"/>
    <col min="10270" max="10496" width="8.85546875" style="81"/>
    <col min="10497" max="10497" width="5.28515625" style="81" customWidth="1"/>
    <col min="10498" max="10498" width="9" style="81" customWidth="1"/>
    <col min="10499" max="10499" width="14" style="81" customWidth="1"/>
    <col min="10500" max="10500" width="27" style="81" bestFit="1" customWidth="1"/>
    <col min="10501" max="10501" width="26.28515625" style="81" customWidth="1"/>
    <col min="10502" max="10502" width="11" style="81" customWidth="1"/>
    <col min="10503" max="10503" width="11.28515625" style="81" customWidth="1"/>
    <col min="10504" max="10504" width="9.28515625" style="81" customWidth="1"/>
    <col min="10505" max="10505" width="10" style="81" customWidth="1"/>
    <col min="10506" max="10506" width="9.85546875" style="81" customWidth="1"/>
    <col min="10507" max="10507" width="11.7109375" style="81" customWidth="1"/>
    <col min="10508" max="10508" width="11" style="81" customWidth="1"/>
    <col min="10509" max="10509" width="10.28515625" style="81" bestFit="1" customWidth="1"/>
    <col min="10510" max="10511" width="11" style="81" customWidth="1"/>
    <col min="10512" max="10513" width="17" style="81" customWidth="1"/>
    <col min="10514" max="10514" width="12.28515625" style="81" customWidth="1"/>
    <col min="10515" max="10515" width="15.7109375" style="81" customWidth="1"/>
    <col min="10516" max="10516" width="15" style="81" customWidth="1"/>
    <col min="10517" max="10517" width="26.140625" style="81" customWidth="1"/>
    <col min="10518" max="10518" width="12.85546875" style="81" customWidth="1"/>
    <col min="10519" max="10519" width="13.28515625" style="81" customWidth="1"/>
    <col min="10520" max="10520" width="10.7109375" style="81" customWidth="1"/>
    <col min="10521" max="10521" width="10.140625" style="81" customWidth="1"/>
    <col min="10522" max="10522" width="11.7109375" style="81" customWidth="1"/>
    <col min="10523" max="10523" width="13.140625" style="81" customWidth="1"/>
    <col min="10524" max="10524" width="14.7109375" style="81" customWidth="1"/>
    <col min="10525" max="10525" width="9.7109375" style="81" bestFit="1" customWidth="1"/>
    <col min="10526" max="10752" width="8.85546875" style="81"/>
    <col min="10753" max="10753" width="5.28515625" style="81" customWidth="1"/>
    <col min="10754" max="10754" width="9" style="81" customWidth="1"/>
    <col min="10755" max="10755" width="14" style="81" customWidth="1"/>
    <col min="10756" max="10756" width="27" style="81" bestFit="1" customWidth="1"/>
    <col min="10757" max="10757" width="26.28515625" style="81" customWidth="1"/>
    <col min="10758" max="10758" width="11" style="81" customWidth="1"/>
    <col min="10759" max="10759" width="11.28515625" style="81" customWidth="1"/>
    <col min="10760" max="10760" width="9.28515625" style="81" customWidth="1"/>
    <col min="10761" max="10761" width="10" style="81" customWidth="1"/>
    <col min="10762" max="10762" width="9.85546875" style="81" customWidth="1"/>
    <col min="10763" max="10763" width="11.7109375" style="81" customWidth="1"/>
    <col min="10764" max="10764" width="11" style="81" customWidth="1"/>
    <col min="10765" max="10765" width="10.28515625" style="81" bestFit="1" customWidth="1"/>
    <col min="10766" max="10767" width="11" style="81" customWidth="1"/>
    <col min="10768" max="10769" width="17" style="81" customWidth="1"/>
    <col min="10770" max="10770" width="12.28515625" style="81" customWidth="1"/>
    <col min="10771" max="10771" width="15.7109375" style="81" customWidth="1"/>
    <col min="10772" max="10772" width="15" style="81" customWidth="1"/>
    <col min="10773" max="10773" width="26.140625" style="81" customWidth="1"/>
    <col min="10774" max="10774" width="12.85546875" style="81" customWidth="1"/>
    <col min="10775" max="10775" width="13.28515625" style="81" customWidth="1"/>
    <col min="10776" max="10776" width="10.7109375" style="81" customWidth="1"/>
    <col min="10777" max="10777" width="10.140625" style="81" customWidth="1"/>
    <col min="10778" max="10778" width="11.7109375" style="81" customWidth="1"/>
    <col min="10779" max="10779" width="13.140625" style="81" customWidth="1"/>
    <col min="10780" max="10780" width="14.7109375" style="81" customWidth="1"/>
    <col min="10781" max="10781" width="9.7109375" style="81" bestFit="1" customWidth="1"/>
    <col min="10782" max="11008" width="8.85546875" style="81"/>
    <col min="11009" max="11009" width="5.28515625" style="81" customWidth="1"/>
    <col min="11010" max="11010" width="9" style="81" customWidth="1"/>
    <col min="11011" max="11011" width="14" style="81" customWidth="1"/>
    <col min="11012" max="11012" width="27" style="81" bestFit="1" customWidth="1"/>
    <col min="11013" max="11013" width="26.28515625" style="81" customWidth="1"/>
    <col min="11014" max="11014" width="11" style="81" customWidth="1"/>
    <col min="11015" max="11015" width="11.28515625" style="81" customWidth="1"/>
    <col min="11016" max="11016" width="9.28515625" style="81" customWidth="1"/>
    <col min="11017" max="11017" width="10" style="81" customWidth="1"/>
    <col min="11018" max="11018" width="9.85546875" style="81" customWidth="1"/>
    <col min="11019" max="11019" width="11.7109375" style="81" customWidth="1"/>
    <col min="11020" max="11020" width="11" style="81" customWidth="1"/>
    <col min="11021" max="11021" width="10.28515625" style="81" bestFit="1" customWidth="1"/>
    <col min="11022" max="11023" width="11" style="81" customWidth="1"/>
    <col min="11024" max="11025" width="17" style="81" customWidth="1"/>
    <col min="11026" max="11026" width="12.28515625" style="81" customWidth="1"/>
    <col min="11027" max="11027" width="15.7109375" style="81" customWidth="1"/>
    <col min="11028" max="11028" width="15" style="81" customWidth="1"/>
    <col min="11029" max="11029" width="26.140625" style="81" customWidth="1"/>
    <col min="11030" max="11030" width="12.85546875" style="81" customWidth="1"/>
    <col min="11031" max="11031" width="13.28515625" style="81" customWidth="1"/>
    <col min="11032" max="11032" width="10.7109375" style="81" customWidth="1"/>
    <col min="11033" max="11033" width="10.140625" style="81" customWidth="1"/>
    <col min="11034" max="11034" width="11.7109375" style="81" customWidth="1"/>
    <col min="11035" max="11035" width="13.140625" style="81" customWidth="1"/>
    <col min="11036" max="11036" width="14.7109375" style="81" customWidth="1"/>
    <col min="11037" max="11037" width="9.7109375" style="81" bestFit="1" customWidth="1"/>
    <col min="11038" max="11264" width="8.85546875" style="81"/>
    <col min="11265" max="11265" width="5.28515625" style="81" customWidth="1"/>
    <col min="11266" max="11266" width="9" style="81" customWidth="1"/>
    <col min="11267" max="11267" width="14" style="81" customWidth="1"/>
    <col min="11268" max="11268" width="27" style="81" bestFit="1" customWidth="1"/>
    <col min="11269" max="11269" width="26.28515625" style="81" customWidth="1"/>
    <col min="11270" max="11270" width="11" style="81" customWidth="1"/>
    <col min="11271" max="11271" width="11.28515625" style="81" customWidth="1"/>
    <col min="11272" max="11272" width="9.28515625" style="81" customWidth="1"/>
    <col min="11273" max="11273" width="10" style="81" customWidth="1"/>
    <col min="11274" max="11274" width="9.85546875" style="81" customWidth="1"/>
    <col min="11275" max="11275" width="11.7109375" style="81" customWidth="1"/>
    <col min="11276" max="11276" width="11" style="81" customWidth="1"/>
    <col min="11277" max="11277" width="10.28515625" style="81" bestFit="1" customWidth="1"/>
    <col min="11278" max="11279" width="11" style="81" customWidth="1"/>
    <col min="11280" max="11281" width="17" style="81" customWidth="1"/>
    <col min="11282" max="11282" width="12.28515625" style="81" customWidth="1"/>
    <col min="11283" max="11283" width="15.7109375" style="81" customWidth="1"/>
    <col min="11284" max="11284" width="15" style="81" customWidth="1"/>
    <col min="11285" max="11285" width="26.140625" style="81" customWidth="1"/>
    <col min="11286" max="11286" width="12.85546875" style="81" customWidth="1"/>
    <col min="11287" max="11287" width="13.28515625" style="81" customWidth="1"/>
    <col min="11288" max="11288" width="10.7109375" style="81" customWidth="1"/>
    <col min="11289" max="11289" width="10.140625" style="81" customWidth="1"/>
    <col min="11290" max="11290" width="11.7109375" style="81" customWidth="1"/>
    <col min="11291" max="11291" width="13.140625" style="81" customWidth="1"/>
    <col min="11292" max="11292" width="14.7109375" style="81" customWidth="1"/>
    <col min="11293" max="11293" width="9.7109375" style="81" bestFit="1" customWidth="1"/>
    <col min="11294" max="11520" width="8.85546875" style="81"/>
    <col min="11521" max="11521" width="5.28515625" style="81" customWidth="1"/>
    <col min="11522" max="11522" width="9" style="81" customWidth="1"/>
    <col min="11523" max="11523" width="14" style="81" customWidth="1"/>
    <col min="11524" max="11524" width="27" style="81" bestFit="1" customWidth="1"/>
    <col min="11525" max="11525" width="26.28515625" style="81" customWidth="1"/>
    <col min="11526" max="11526" width="11" style="81" customWidth="1"/>
    <col min="11527" max="11527" width="11.28515625" style="81" customWidth="1"/>
    <col min="11528" max="11528" width="9.28515625" style="81" customWidth="1"/>
    <col min="11529" max="11529" width="10" style="81" customWidth="1"/>
    <col min="11530" max="11530" width="9.85546875" style="81" customWidth="1"/>
    <col min="11531" max="11531" width="11.7109375" style="81" customWidth="1"/>
    <col min="11532" max="11532" width="11" style="81" customWidth="1"/>
    <col min="11533" max="11533" width="10.28515625" style="81" bestFit="1" customWidth="1"/>
    <col min="11534" max="11535" width="11" style="81" customWidth="1"/>
    <col min="11536" max="11537" width="17" style="81" customWidth="1"/>
    <col min="11538" max="11538" width="12.28515625" style="81" customWidth="1"/>
    <col min="11539" max="11539" width="15.7109375" style="81" customWidth="1"/>
    <col min="11540" max="11540" width="15" style="81" customWidth="1"/>
    <col min="11541" max="11541" width="26.140625" style="81" customWidth="1"/>
    <col min="11542" max="11542" width="12.85546875" style="81" customWidth="1"/>
    <col min="11543" max="11543" width="13.28515625" style="81" customWidth="1"/>
    <col min="11544" max="11544" width="10.7109375" style="81" customWidth="1"/>
    <col min="11545" max="11545" width="10.140625" style="81" customWidth="1"/>
    <col min="11546" max="11546" width="11.7109375" style="81" customWidth="1"/>
    <col min="11547" max="11547" width="13.140625" style="81" customWidth="1"/>
    <col min="11548" max="11548" width="14.7109375" style="81" customWidth="1"/>
    <col min="11549" max="11549" width="9.7109375" style="81" bestFit="1" customWidth="1"/>
    <col min="11550" max="11776" width="8.85546875" style="81"/>
    <col min="11777" max="11777" width="5.28515625" style="81" customWidth="1"/>
    <col min="11778" max="11778" width="9" style="81" customWidth="1"/>
    <col min="11779" max="11779" width="14" style="81" customWidth="1"/>
    <col min="11780" max="11780" width="27" style="81" bestFit="1" customWidth="1"/>
    <col min="11781" max="11781" width="26.28515625" style="81" customWidth="1"/>
    <col min="11782" max="11782" width="11" style="81" customWidth="1"/>
    <col min="11783" max="11783" width="11.28515625" style="81" customWidth="1"/>
    <col min="11784" max="11784" width="9.28515625" style="81" customWidth="1"/>
    <col min="11785" max="11785" width="10" style="81" customWidth="1"/>
    <col min="11786" max="11786" width="9.85546875" style="81" customWidth="1"/>
    <col min="11787" max="11787" width="11.7109375" style="81" customWidth="1"/>
    <col min="11788" max="11788" width="11" style="81" customWidth="1"/>
    <col min="11789" max="11789" width="10.28515625" style="81" bestFit="1" customWidth="1"/>
    <col min="11790" max="11791" width="11" style="81" customWidth="1"/>
    <col min="11792" max="11793" width="17" style="81" customWidth="1"/>
    <col min="11794" max="11794" width="12.28515625" style="81" customWidth="1"/>
    <col min="11795" max="11795" width="15.7109375" style="81" customWidth="1"/>
    <col min="11796" max="11796" width="15" style="81" customWidth="1"/>
    <col min="11797" max="11797" width="26.140625" style="81" customWidth="1"/>
    <col min="11798" max="11798" width="12.85546875" style="81" customWidth="1"/>
    <col min="11799" max="11799" width="13.28515625" style="81" customWidth="1"/>
    <col min="11800" max="11800" width="10.7109375" style="81" customWidth="1"/>
    <col min="11801" max="11801" width="10.140625" style="81" customWidth="1"/>
    <col min="11802" max="11802" width="11.7109375" style="81" customWidth="1"/>
    <col min="11803" max="11803" width="13.140625" style="81" customWidth="1"/>
    <col min="11804" max="11804" width="14.7109375" style="81" customWidth="1"/>
    <col min="11805" max="11805" width="9.7109375" style="81" bestFit="1" customWidth="1"/>
    <col min="11806" max="12032" width="8.85546875" style="81"/>
    <col min="12033" max="12033" width="5.28515625" style="81" customWidth="1"/>
    <col min="12034" max="12034" width="9" style="81" customWidth="1"/>
    <col min="12035" max="12035" width="14" style="81" customWidth="1"/>
    <col min="12036" max="12036" width="27" style="81" bestFit="1" customWidth="1"/>
    <col min="12037" max="12037" width="26.28515625" style="81" customWidth="1"/>
    <col min="12038" max="12038" width="11" style="81" customWidth="1"/>
    <col min="12039" max="12039" width="11.28515625" style="81" customWidth="1"/>
    <col min="12040" max="12040" width="9.28515625" style="81" customWidth="1"/>
    <col min="12041" max="12041" width="10" style="81" customWidth="1"/>
    <col min="12042" max="12042" width="9.85546875" style="81" customWidth="1"/>
    <col min="12043" max="12043" width="11.7109375" style="81" customWidth="1"/>
    <col min="12044" max="12044" width="11" style="81" customWidth="1"/>
    <col min="12045" max="12045" width="10.28515625" style="81" bestFit="1" customWidth="1"/>
    <col min="12046" max="12047" width="11" style="81" customWidth="1"/>
    <col min="12048" max="12049" width="17" style="81" customWidth="1"/>
    <col min="12050" max="12050" width="12.28515625" style="81" customWidth="1"/>
    <col min="12051" max="12051" width="15.7109375" style="81" customWidth="1"/>
    <col min="12052" max="12052" width="15" style="81" customWidth="1"/>
    <col min="12053" max="12053" width="26.140625" style="81" customWidth="1"/>
    <col min="12054" max="12054" width="12.85546875" style="81" customWidth="1"/>
    <col min="12055" max="12055" width="13.28515625" style="81" customWidth="1"/>
    <col min="12056" max="12056" width="10.7109375" style="81" customWidth="1"/>
    <col min="12057" max="12057" width="10.140625" style="81" customWidth="1"/>
    <col min="12058" max="12058" width="11.7109375" style="81" customWidth="1"/>
    <col min="12059" max="12059" width="13.140625" style="81" customWidth="1"/>
    <col min="12060" max="12060" width="14.7109375" style="81" customWidth="1"/>
    <col min="12061" max="12061" width="9.7109375" style="81" bestFit="1" customWidth="1"/>
    <col min="12062" max="12288" width="8.85546875" style="81"/>
    <col min="12289" max="12289" width="5.28515625" style="81" customWidth="1"/>
    <col min="12290" max="12290" width="9" style="81" customWidth="1"/>
    <col min="12291" max="12291" width="14" style="81" customWidth="1"/>
    <col min="12292" max="12292" width="27" style="81" bestFit="1" customWidth="1"/>
    <col min="12293" max="12293" width="26.28515625" style="81" customWidth="1"/>
    <col min="12294" max="12294" width="11" style="81" customWidth="1"/>
    <col min="12295" max="12295" width="11.28515625" style="81" customWidth="1"/>
    <col min="12296" max="12296" width="9.28515625" style="81" customWidth="1"/>
    <col min="12297" max="12297" width="10" style="81" customWidth="1"/>
    <col min="12298" max="12298" width="9.85546875" style="81" customWidth="1"/>
    <col min="12299" max="12299" width="11.7109375" style="81" customWidth="1"/>
    <col min="12300" max="12300" width="11" style="81" customWidth="1"/>
    <col min="12301" max="12301" width="10.28515625" style="81" bestFit="1" customWidth="1"/>
    <col min="12302" max="12303" width="11" style="81" customWidth="1"/>
    <col min="12304" max="12305" width="17" style="81" customWidth="1"/>
    <col min="12306" max="12306" width="12.28515625" style="81" customWidth="1"/>
    <col min="12307" max="12307" width="15.7109375" style="81" customWidth="1"/>
    <col min="12308" max="12308" width="15" style="81" customWidth="1"/>
    <col min="12309" max="12309" width="26.140625" style="81" customWidth="1"/>
    <col min="12310" max="12310" width="12.85546875" style="81" customWidth="1"/>
    <col min="12311" max="12311" width="13.28515625" style="81" customWidth="1"/>
    <col min="12312" max="12312" width="10.7109375" style="81" customWidth="1"/>
    <col min="12313" max="12313" width="10.140625" style="81" customWidth="1"/>
    <col min="12314" max="12314" width="11.7109375" style="81" customWidth="1"/>
    <col min="12315" max="12315" width="13.140625" style="81" customWidth="1"/>
    <col min="12316" max="12316" width="14.7109375" style="81" customWidth="1"/>
    <col min="12317" max="12317" width="9.7109375" style="81" bestFit="1" customWidth="1"/>
    <col min="12318" max="12544" width="8.85546875" style="81"/>
    <col min="12545" max="12545" width="5.28515625" style="81" customWidth="1"/>
    <col min="12546" max="12546" width="9" style="81" customWidth="1"/>
    <col min="12547" max="12547" width="14" style="81" customWidth="1"/>
    <col min="12548" max="12548" width="27" style="81" bestFit="1" customWidth="1"/>
    <col min="12549" max="12549" width="26.28515625" style="81" customWidth="1"/>
    <col min="12550" max="12550" width="11" style="81" customWidth="1"/>
    <col min="12551" max="12551" width="11.28515625" style="81" customWidth="1"/>
    <col min="12552" max="12552" width="9.28515625" style="81" customWidth="1"/>
    <col min="12553" max="12553" width="10" style="81" customWidth="1"/>
    <col min="12554" max="12554" width="9.85546875" style="81" customWidth="1"/>
    <col min="12555" max="12555" width="11.7109375" style="81" customWidth="1"/>
    <col min="12556" max="12556" width="11" style="81" customWidth="1"/>
    <col min="12557" max="12557" width="10.28515625" style="81" bestFit="1" customWidth="1"/>
    <col min="12558" max="12559" width="11" style="81" customWidth="1"/>
    <col min="12560" max="12561" width="17" style="81" customWidth="1"/>
    <col min="12562" max="12562" width="12.28515625" style="81" customWidth="1"/>
    <col min="12563" max="12563" width="15.7109375" style="81" customWidth="1"/>
    <col min="12564" max="12564" width="15" style="81" customWidth="1"/>
    <col min="12565" max="12565" width="26.140625" style="81" customWidth="1"/>
    <col min="12566" max="12566" width="12.85546875" style="81" customWidth="1"/>
    <col min="12567" max="12567" width="13.28515625" style="81" customWidth="1"/>
    <col min="12568" max="12568" width="10.7109375" style="81" customWidth="1"/>
    <col min="12569" max="12569" width="10.140625" style="81" customWidth="1"/>
    <col min="12570" max="12570" width="11.7109375" style="81" customWidth="1"/>
    <col min="12571" max="12571" width="13.140625" style="81" customWidth="1"/>
    <col min="12572" max="12572" width="14.7109375" style="81" customWidth="1"/>
    <col min="12573" max="12573" width="9.7109375" style="81" bestFit="1" customWidth="1"/>
    <col min="12574" max="12800" width="8.85546875" style="81"/>
    <col min="12801" max="12801" width="5.28515625" style="81" customWidth="1"/>
    <col min="12802" max="12802" width="9" style="81" customWidth="1"/>
    <col min="12803" max="12803" width="14" style="81" customWidth="1"/>
    <col min="12804" max="12804" width="27" style="81" bestFit="1" customWidth="1"/>
    <col min="12805" max="12805" width="26.28515625" style="81" customWidth="1"/>
    <col min="12806" max="12806" width="11" style="81" customWidth="1"/>
    <col min="12807" max="12807" width="11.28515625" style="81" customWidth="1"/>
    <col min="12808" max="12808" width="9.28515625" style="81" customWidth="1"/>
    <col min="12809" max="12809" width="10" style="81" customWidth="1"/>
    <col min="12810" max="12810" width="9.85546875" style="81" customWidth="1"/>
    <col min="12811" max="12811" width="11.7109375" style="81" customWidth="1"/>
    <col min="12812" max="12812" width="11" style="81" customWidth="1"/>
    <col min="12813" max="12813" width="10.28515625" style="81" bestFit="1" customWidth="1"/>
    <col min="12814" max="12815" width="11" style="81" customWidth="1"/>
    <col min="12816" max="12817" width="17" style="81" customWidth="1"/>
    <col min="12818" max="12818" width="12.28515625" style="81" customWidth="1"/>
    <col min="12819" max="12819" width="15.7109375" style="81" customWidth="1"/>
    <col min="12820" max="12820" width="15" style="81" customWidth="1"/>
    <col min="12821" max="12821" width="26.140625" style="81" customWidth="1"/>
    <col min="12822" max="12822" width="12.85546875" style="81" customWidth="1"/>
    <col min="12823" max="12823" width="13.28515625" style="81" customWidth="1"/>
    <col min="12824" max="12824" width="10.7109375" style="81" customWidth="1"/>
    <col min="12825" max="12825" width="10.140625" style="81" customWidth="1"/>
    <col min="12826" max="12826" width="11.7109375" style="81" customWidth="1"/>
    <col min="12827" max="12827" width="13.140625" style="81" customWidth="1"/>
    <col min="12828" max="12828" width="14.7109375" style="81" customWidth="1"/>
    <col min="12829" max="12829" width="9.7109375" style="81" bestFit="1" customWidth="1"/>
    <col min="12830" max="13056" width="8.85546875" style="81"/>
    <col min="13057" max="13057" width="5.28515625" style="81" customWidth="1"/>
    <col min="13058" max="13058" width="9" style="81" customWidth="1"/>
    <col min="13059" max="13059" width="14" style="81" customWidth="1"/>
    <col min="13060" max="13060" width="27" style="81" bestFit="1" customWidth="1"/>
    <col min="13061" max="13061" width="26.28515625" style="81" customWidth="1"/>
    <col min="13062" max="13062" width="11" style="81" customWidth="1"/>
    <col min="13063" max="13063" width="11.28515625" style="81" customWidth="1"/>
    <col min="13064" max="13064" width="9.28515625" style="81" customWidth="1"/>
    <col min="13065" max="13065" width="10" style="81" customWidth="1"/>
    <col min="13066" max="13066" width="9.85546875" style="81" customWidth="1"/>
    <col min="13067" max="13067" width="11.7109375" style="81" customWidth="1"/>
    <col min="13068" max="13068" width="11" style="81" customWidth="1"/>
    <col min="13069" max="13069" width="10.28515625" style="81" bestFit="1" customWidth="1"/>
    <col min="13070" max="13071" width="11" style="81" customWidth="1"/>
    <col min="13072" max="13073" width="17" style="81" customWidth="1"/>
    <col min="13074" max="13074" width="12.28515625" style="81" customWidth="1"/>
    <col min="13075" max="13075" width="15.7109375" style="81" customWidth="1"/>
    <col min="13076" max="13076" width="15" style="81" customWidth="1"/>
    <col min="13077" max="13077" width="26.140625" style="81" customWidth="1"/>
    <col min="13078" max="13078" width="12.85546875" style="81" customWidth="1"/>
    <col min="13079" max="13079" width="13.28515625" style="81" customWidth="1"/>
    <col min="13080" max="13080" width="10.7109375" style="81" customWidth="1"/>
    <col min="13081" max="13081" width="10.140625" style="81" customWidth="1"/>
    <col min="13082" max="13082" width="11.7109375" style="81" customWidth="1"/>
    <col min="13083" max="13083" width="13.140625" style="81" customWidth="1"/>
    <col min="13084" max="13084" width="14.7109375" style="81" customWidth="1"/>
    <col min="13085" max="13085" width="9.7109375" style="81" bestFit="1" customWidth="1"/>
    <col min="13086" max="13312" width="8.85546875" style="81"/>
    <col min="13313" max="13313" width="5.28515625" style="81" customWidth="1"/>
    <col min="13314" max="13314" width="9" style="81" customWidth="1"/>
    <col min="13315" max="13315" width="14" style="81" customWidth="1"/>
    <col min="13316" max="13316" width="27" style="81" bestFit="1" customWidth="1"/>
    <col min="13317" max="13317" width="26.28515625" style="81" customWidth="1"/>
    <col min="13318" max="13318" width="11" style="81" customWidth="1"/>
    <col min="13319" max="13319" width="11.28515625" style="81" customWidth="1"/>
    <col min="13320" max="13320" width="9.28515625" style="81" customWidth="1"/>
    <col min="13321" max="13321" width="10" style="81" customWidth="1"/>
    <col min="13322" max="13322" width="9.85546875" style="81" customWidth="1"/>
    <col min="13323" max="13323" width="11.7109375" style="81" customWidth="1"/>
    <col min="13324" max="13324" width="11" style="81" customWidth="1"/>
    <col min="13325" max="13325" width="10.28515625" style="81" bestFit="1" customWidth="1"/>
    <col min="13326" max="13327" width="11" style="81" customWidth="1"/>
    <col min="13328" max="13329" width="17" style="81" customWidth="1"/>
    <col min="13330" max="13330" width="12.28515625" style="81" customWidth="1"/>
    <col min="13331" max="13331" width="15.7109375" style="81" customWidth="1"/>
    <col min="13332" max="13332" width="15" style="81" customWidth="1"/>
    <col min="13333" max="13333" width="26.140625" style="81" customWidth="1"/>
    <col min="13334" max="13334" width="12.85546875" style="81" customWidth="1"/>
    <col min="13335" max="13335" width="13.28515625" style="81" customWidth="1"/>
    <col min="13336" max="13336" width="10.7109375" style="81" customWidth="1"/>
    <col min="13337" max="13337" width="10.140625" style="81" customWidth="1"/>
    <col min="13338" max="13338" width="11.7109375" style="81" customWidth="1"/>
    <col min="13339" max="13339" width="13.140625" style="81" customWidth="1"/>
    <col min="13340" max="13340" width="14.7109375" style="81" customWidth="1"/>
    <col min="13341" max="13341" width="9.7109375" style="81" bestFit="1" customWidth="1"/>
    <col min="13342" max="13568" width="8.85546875" style="81"/>
    <col min="13569" max="13569" width="5.28515625" style="81" customWidth="1"/>
    <col min="13570" max="13570" width="9" style="81" customWidth="1"/>
    <col min="13571" max="13571" width="14" style="81" customWidth="1"/>
    <col min="13572" max="13572" width="27" style="81" bestFit="1" customWidth="1"/>
    <col min="13573" max="13573" width="26.28515625" style="81" customWidth="1"/>
    <col min="13574" max="13574" width="11" style="81" customWidth="1"/>
    <col min="13575" max="13575" width="11.28515625" style="81" customWidth="1"/>
    <col min="13576" max="13576" width="9.28515625" style="81" customWidth="1"/>
    <col min="13577" max="13577" width="10" style="81" customWidth="1"/>
    <col min="13578" max="13578" width="9.85546875" style="81" customWidth="1"/>
    <col min="13579" max="13579" width="11.7109375" style="81" customWidth="1"/>
    <col min="13580" max="13580" width="11" style="81" customWidth="1"/>
    <col min="13581" max="13581" width="10.28515625" style="81" bestFit="1" customWidth="1"/>
    <col min="13582" max="13583" width="11" style="81" customWidth="1"/>
    <col min="13584" max="13585" width="17" style="81" customWidth="1"/>
    <col min="13586" max="13586" width="12.28515625" style="81" customWidth="1"/>
    <col min="13587" max="13587" width="15.7109375" style="81" customWidth="1"/>
    <col min="13588" max="13588" width="15" style="81" customWidth="1"/>
    <col min="13589" max="13589" width="26.140625" style="81" customWidth="1"/>
    <col min="13590" max="13590" width="12.85546875" style="81" customWidth="1"/>
    <col min="13591" max="13591" width="13.28515625" style="81" customWidth="1"/>
    <col min="13592" max="13592" width="10.7109375" style="81" customWidth="1"/>
    <col min="13593" max="13593" width="10.140625" style="81" customWidth="1"/>
    <col min="13594" max="13594" width="11.7109375" style="81" customWidth="1"/>
    <col min="13595" max="13595" width="13.140625" style="81" customWidth="1"/>
    <col min="13596" max="13596" width="14.7109375" style="81" customWidth="1"/>
    <col min="13597" max="13597" width="9.7109375" style="81" bestFit="1" customWidth="1"/>
    <col min="13598" max="13824" width="8.85546875" style="81"/>
    <col min="13825" max="13825" width="5.28515625" style="81" customWidth="1"/>
    <col min="13826" max="13826" width="9" style="81" customWidth="1"/>
    <col min="13827" max="13827" width="14" style="81" customWidth="1"/>
    <col min="13828" max="13828" width="27" style="81" bestFit="1" customWidth="1"/>
    <col min="13829" max="13829" width="26.28515625" style="81" customWidth="1"/>
    <col min="13830" max="13830" width="11" style="81" customWidth="1"/>
    <col min="13831" max="13831" width="11.28515625" style="81" customWidth="1"/>
    <col min="13832" max="13832" width="9.28515625" style="81" customWidth="1"/>
    <col min="13833" max="13833" width="10" style="81" customWidth="1"/>
    <col min="13834" max="13834" width="9.85546875" style="81" customWidth="1"/>
    <col min="13835" max="13835" width="11.7109375" style="81" customWidth="1"/>
    <col min="13836" max="13836" width="11" style="81" customWidth="1"/>
    <col min="13837" max="13837" width="10.28515625" style="81" bestFit="1" customWidth="1"/>
    <col min="13838" max="13839" width="11" style="81" customWidth="1"/>
    <col min="13840" max="13841" width="17" style="81" customWidth="1"/>
    <col min="13842" max="13842" width="12.28515625" style="81" customWidth="1"/>
    <col min="13843" max="13843" width="15.7109375" style="81" customWidth="1"/>
    <col min="13844" max="13844" width="15" style="81" customWidth="1"/>
    <col min="13845" max="13845" width="26.140625" style="81" customWidth="1"/>
    <col min="13846" max="13846" width="12.85546875" style="81" customWidth="1"/>
    <col min="13847" max="13847" width="13.28515625" style="81" customWidth="1"/>
    <col min="13848" max="13848" width="10.7109375" style="81" customWidth="1"/>
    <col min="13849" max="13849" width="10.140625" style="81" customWidth="1"/>
    <col min="13850" max="13850" width="11.7109375" style="81" customWidth="1"/>
    <col min="13851" max="13851" width="13.140625" style="81" customWidth="1"/>
    <col min="13852" max="13852" width="14.7109375" style="81" customWidth="1"/>
    <col min="13853" max="13853" width="9.7109375" style="81" bestFit="1" customWidth="1"/>
    <col min="13854" max="14080" width="8.85546875" style="81"/>
    <col min="14081" max="14081" width="5.28515625" style="81" customWidth="1"/>
    <col min="14082" max="14082" width="9" style="81" customWidth="1"/>
    <col min="14083" max="14083" width="14" style="81" customWidth="1"/>
    <col min="14084" max="14084" width="27" style="81" bestFit="1" customWidth="1"/>
    <col min="14085" max="14085" width="26.28515625" style="81" customWidth="1"/>
    <col min="14086" max="14086" width="11" style="81" customWidth="1"/>
    <col min="14087" max="14087" width="11.28515625" style="81" customWidth="1"/>
    <col min="14088" max="14088" width="9.28515625" style="81" customWidth="1"/>
    <col min="14089" max="14089" width="10" style="81" customWidth="1"/>
    <col min="14090" max="14090" width="9.85546875" style="81" customWidth="1"/>
    <col min="14091" max="14091" width="11.7109375" style="81" customWidth="1"/>
    <col min="14092" max="14092" width="11" style="81" customWidth="1"/>
    <col min="14093" max="14093" width="10.28515625" style="81" bestFit="1" customWidth="1"/>
    <col min="14094" max="14095" width="11" style="81" customWidth="1"/>
    <col min="14096" max="14097" width="17" style="81" customWidth="1"/>
    <col min="14098" max="14098" width="12.28515625" style="81" customWidth="1"/>
    <col min="14099" max="14099" width="15.7109375" style="81" customWidth="1"/>
    <col min="14100" max="14100" width="15" style="81" customWidth="1"/>
    <col min="14101" max="14101" width="26.140625" style="81" customWidth="1"/>
    <col min="14102" max="14102" width="12.85546875" style="81" customWidth="1"/>
    <col min="14103" max="14103" width="13.28515625" style="81" customWidth="1"/>
    <col min="14104" max="14104" width="10.7109375" style="81" customWidth="1"/>
    <col min="14105" max="14105" width="10.140625" style="81" customWidth="1"/>
    <col min="14106" max="14106" width="11.7109375" style="81" customWidth="1"/>
    <col min="14107" max="14107" width="13.140625" style="81" customWidth="1"/>
    <col min="14108" max="14108" width="14.7109375" style="81" customWidth="1"/>
    <col min="14109" max="14109" width="9.7109375" style="81" bestFit="1" customWidth="1"/>
    <col min="14110" max="14336" width="8.85546875" style="81"/>
    <col min="14337" max="14337" width="5.28515625" style="81" customWidth="1"/>
    <col min="14338" max="14338" width="9" style="81" customWidth="1"/>
    <col min="14339" max="14339" width="14" style="81" customWidth="1"/>
    <col min="14340" max="14340" width="27" style="81" bestFit="1" customWidth="1"/>
    <col min="14341" max="14341" width="26.28515625" style="81" customWidth="1"/>
    <col min="14342" max="14342" width="11" style="81" customWidth="1"/>
    <col min="14343" max="14343" width="11.28515625" style="81" customWidth="1"/>
    <col min="14344" max="14344" width="9.28515625" style="81" customWidth="1"/>
    <col min="14345" max="14345" width="10" style="81" customWidth="1"/>
    <col min="14346" max="14346" width="9.85546875" style="81" customWidth="1"/>
    <col min="14347" max="14347" width="11.7109375" style="81" customWidth="1"/>
    <col min="14348" max="14348" width="11" style="81" customWidth="1"/>
    <col min="14349" max="14349" width="10.28515625" style="81" bestFit="1" customWidth="1"/>
    <col min="14350" max="14351" width="11" style="81" customWidth="1"/>
    <col min="14352" max="14353" width="17" style="81" customWidth="1"/>
    <col min="14354" max="14354" width="12.28515625" style="81" customWidth="1"/>
    <col min="14355" max="14355" width="15.7109375" style="81" customWidth="1"/>
    <col min="14356" max="14356" width="15" style="81" customWidth="1"/>
    <col min="14357" max="14357" width="26.140625" style="81" customWidth="1"/>
    <col min="14358" max="14358" width="12.85546875" style="81" customWidth="1"/>
    <col min="14359" max="14359" width="13.28515625" style="81" customWidth="1"/>
    <col min="14360" max="14360" width="10.7109375" style="81" customWidth="1"/>
    <col min="14361" max="14361" width="10.140625" style="81" customWidth="1"/>
    <col min="14362" max="14362" width="11.7109375" style="81" customWidth="1"/>
    <col min="14363" max="14363" width="13.140625" style="81" customWidth="1"/>
    <col min="14364" max="14364" width="14.7109375" style="81" customWidth="1"/>
    <col min="14365" max="14365" width="9.7109375" style="81" bestFit="1" customWidth="1"/>
    <col min="14366" max="14592" width="8.85546875" style="81"/>
    <col min="14593" max="14593" width="5.28515625" style="81" customWidth="1"/>
    <col min="14594" max="14594" width="9" style="81" customWidth="1"/>
    <col min="14595" max="14595" width="14" style="81" customWidth="1"/>
    <col min="14596" max="14596" width="27" style="81" bestFit="1" customWidth="1"/>
    <col min="14597" max="14597" width="26.28515625" style="81" customWidth="1"/>
    <col min="14598" max="14598" width="11" style="81" customWidth="1"/>
    <col min="14599" max="14599" width="11.28515625" style="81" customWidth="1"/>
    <col min="14600" max="14600" width="9.28515625" style="81" customWidth="1"/>
    <col min="14601" max="14601" width="10" style="81" customWidth="1"/>
    <col min="14602" max="14602" width="9.85546875" style="81" customWidth="1"/>
    <col min="14603" max="14603" width="11.7109375" style="81" customWidth="1"/>
    <col min="14604" max="14604" width="11" style="81" customWidth="1"/>
    <col min="14605" max="14605" width="10.28515625" style="81" bestFit="1" customWidth="1"/>
    <col min="14606" max="14607" width="11" style="81" customWidth="1"/>
    <col min="14608" max="14609" width="17" style="81" customWidth="1"/>
    <col min="14610" max="14610" width="12.28515625" style="81" customWidth="1"/>
    <col min="14611" max="14611" width="15.7109375" style="81" customWidth="1"/>
    <col min="14612" max="14612" width="15" style="81" customWidth="1"/>
    <col min="14613" max="14613" width="26.140625" style="81" customWidth="1"/>
    <col min="14614" max="14614" width="12.85546875" style="81" customWidth="1"/>
    <col min="14615" max="14615" width="13.28515625" style="81" customWidth="1"/>
    <col min="14616" max="14616" width="10.7109375" style="81" customWidth="1"/>
    <col min="14617" max="14617" width="10.140625" style="81" customWidth="1"/>
    <col min="14618" max="14618" width="11.7109375" style="81" customWidth="1"/>
    <col min="14619" max="14619" width="13.140625" style="81" customWidth="1"/>
    <col min="14620" max="14620" width="14.7109375" style="81" customWidth="1"/>
    <col min="14621" max="14621" width="9.7109375" style="81" bestFit="1" customWidth="1"/>
    <col min="14622" max="14848" width="8.85546875" style="81"/>
    <col min="14849" max="14849" width="5.28515625" style="81" customWidth="1"/>
    <col min="14850" max="14850" width="9" style="81" customWidth="1"/>
    <col min="14851" max="14851" width="14" style="81" customWidth="1"/>
    <col min="14852" max="14852" width="27" style="81" bestFit="1" customWidth="1"/>
    <col min="14853" max="14853" width="26.28515625" style="81" customWidth="1"/>
    <col min="14854" max="14854" width="11" style="81" customWidth="1"/>
    <col min="14855" max="14855" width="11.28515625" style="81" customWidth="1"/>
    <col min="14856" max="14856" width="9.28515625" style="81" customWidth="1"/>
    <col min="14857" max="14857" width="10" style="81" customWidth="1"/>
    <col min="14858" max="14858" width="9.85546875" style="81" customWidth="1"/>
    <col min="14859" max="14859" width="11.7109375" style="81" customWidth="1"/>
    <col min="14860" max="14860" width="11" style="81" customWidth="1"/>
    <col min="14861" max="14861" width="10.28515625" style="81" bestFit="1" customWidth="1"/>
    <col min="14862" max="14863" width="11" style="81" customWidth="1"/>
    <col min="14864" max="14865" width="17" style="81" customWidth="1"/>
    <col min="14866" max="14866" width="12.28515625" style="81" customWidth="1"/>
    <col min="14867" max="14867" width="15.7109375" style="81" customWidth="1"/>
    <col min="14868" max="14868" width="15" style="81" customWidth="1"/>
    <col min="14869" max="14869" width="26.140625" style="81" customWidth="1"/>
    <col min="14870" max="14870" width="12.85546875" style="81" customWidth="1"/>
    <col min="14871" max="14871" width="13.28515625" style="81" customWidth="1"/>
    <col min="14872" max="14872" width="10.7109375" style="81" customWidth="1"/>
    <col min="14873" max="14873" width="10.140625" style="81" customWidth="1"/>
    <col min="14874" max="14874" width="11.7109375" style="81" customWidth="1"/>
    <col min="14875" max="14875" width="13.140625" style="81" customWidth="1"/>
    <col min="14876" max="14876" width="14.7109375" style="81" customWidth="1"/>
    <col min="14877" max="14877" width="9.7109375" style="81" bestFit="1" customWidth="1"/>
    <col min="14878" max="15104" width="8.85546875" style="81"/>
    <col min="15105" max="15105" width="5.28515625" style="81" customWidth="1"/>
    <col min="15106" max="15106" width="9" style="81" customWidth="1"/>
    <col min="15107" max="15107" width="14" style="81" customWidth="1"/>
    <col min="15108" max="15108" width="27" style="81" bestFit="1" customWidth="1"/>
    <col min="15109" max="15109" width="26.28515625" style="81" customWidth="1"/>
    <col min="15110" max="15110" width="11" style="81" customWidth="1"/>
    <col min="15111" max="15111" width="11.28515625" style="81" customWidth="1"/>
    <col min="15112" max="15112" width="9.28515625" style="81" customWidth="1"/>
    <col min="15113" max="15113" width="10" style="81" customWidth="1"/>
    <col min="15114" max="15114" width="9.85546875" style="81" customWidth="1"/>
    <col min="15115" max="15115" width="11.7109375" style="81" customWidth="1"/>
    <col min="15116" max="15116" width="11" style="81" customWidth="1"/>
    <col min="15117" max="15117" width="10.28515625" style="81" bestFit="1" customWidth="1"/>
    <col min="15118" max="15119" width="11" style="81" customWidth="1"/>
    <col min="15120" max="15121" width="17" style="81" customWidth="1"/>
    <col min="15122" max="15122" width="12.28515625" style="81" customWidth="1"/>
    <col min="15123" max="15123" width="15.7109375" style="81" customWidth="1"/>
    <col min="15124" max="15124" width="15" style="81" customWidth="1"/>
    <col min="15125" max="15125" width="26.140625" style="81" customWidth="1"/>
    <col min="15126" max="15126" width="12.85546875" style="81" customWidth="1"/>
    <col min="15127" max="15127" width="13.28515625" style="81" customWidth="1"/>
    <col min="15128" max="15128" width="10.7109375" style="81" customWidth="1"/>
    <col min="15129" max="15129" width="10.140625" style="81" customWidth="1"/>
    <col min="15130" max="15130" width="11.7109375" style="81" customWidth="1"/>
    <col min="15131" max="15131" width="13.140625" style="81" customWidth="1"/>
    <col min="15132" max="15132" width="14.7109375" style="81" customWidth="1"/>
    <col min="15133" max="15133" width="9.7109375" style="81" bestFit="1" customWidth="1"/>
    <col min="15134" max="15360" width="8.85546875" style="81"/>
    <col min="15361" max="15361" width="5.28515625" style="81" customWidth="1"/>
    <col min="15362" max="15362" width="9" style="81" customWidth="1"/>
    <col min="15363" max="15363" width="14" style="81" customWidth="1"/>
    <col min="15364" max="15364" width="27" style="81" bestFit="1" customWidth="1"/>
    <col min="15365" max="15365" width="26.28515625" style="81" customWidth="1"/>
    <col min="15366" max="15366" width="11" style="81" customWidth="1"/>
    <col min="15367" max="15367" width="11.28515625" style="81" customWidth="1"/>
    <col min="15368" max="15368" width="9.28515625" style="81" customWidth="1"/>
    <col min="15369" max="15369" width="10" style="81" customWidth="1"/>
    <col min="15370" max="15370" width="9.85546875" style="81" customWidth="1"/>
    <col min="15371" max="15371" width="11.7109375" style="81" customWidth="1"/>
    <col min="15372" max="15372" width="11" style="81" customWidth="1"/>
    <col min="15373" max="15373" width="10.28515625" style="81" bestFit="1" customWidth="1"/>
    <col min="15374" max="15375" width="11" style="81" customWidth="1"/>
    <col min="15376" max="15377" width="17" style="81" customWidth="1"/>
    <col min="15378" max="15378" width="12.28515625" style="81" customWidth="1"/>
    <col min="15379" max="15379" width="15.7109375" style="81" customWidth="1"/>
    <col min="15380" max="15380" width="15" style="81" customWidth="1"/>
    <col min="15381" max="15381" width="26.140625" style="81" customWidth="1"/>
    <col min="15382" max="15382" width="12.85546875" style="81" customWidth="1"/>
    <col min="15383" max="15383" width="13.28515625" style="81" customWidth="1"/>
    <col min="15384" max="15384" width="10.7109375" style="81" customWidth="1"/>
    <col min="15385" max="15385" width="10.140625" style="81" customWidth="1"/>
    <col min="15386" max="15386" width="11.7109375" style="81" customWidth="1"/>
    <col min="15387" max="15387" width="13.140625" style="81" customWidth="1"/>
    <col min="15388" max="15388" width="14.7109375" style="81" customWidth="1"/>
    <col min="15389" max="15389" width="9.7109375" style="81" bestFit="1" customWidth="1"/>
    <col min="15390" max="15616" width="8.85546875" style="81"/>
    <col min="15617" max="15617" width="5.28515625" style="81" customWidth="1"/>
    <col min="15618" max="15618" width="9" style="81" customWidth="1"/>
    <col min="15619" max="15619" width="14" style="81" customWidth="1"/>
    <col min="15620" max="15620" width="27" style="81" bestFit="1" customWidth="1"/>
    <col min="15621" max="15621" width="26.28515625" style="81" customWidth="1"/>
    <col min="15622" max="15622" width="11" style="81" customWidth="1"/>
    <col min="15623" max="15623" width="11.28515625" style="81" customWidth="1"/>
    <col min="15624" max="15624" width="9.28515625" style="81" customWidth="1"/>
    <col min="15625" max="15625" width="10" style="81" customWidth="1"/>
    <col min="15626" max="15626" width="9.85546875" style="81" customWidth="1"/>
    <col min="15627" max="15627" width="11.7109375" style="81" customWidth="1"/>
    <col min="15628" max="15628" width="11" style="81" customWidth="1"/>
    <col min="15629" max="15629" width="10.28515625" style="81" bestFit="1" customWidth="1"/>
    <col min="15630" max="15631" width="11" style="81" customWidth="1"/>
    <col min="15632" max="15633" width="17" style="81" customWidth="1"/>
    <col min="15634" max="15634" width="12.28515625" style="81" customWidth="1"/>
    <col min="15635" max="15635" width="15.7109375" style="81" customWidth="1"/>
    <col min="15636" max="15636" width="15" style="81" customWidth="1"/>
    <col min="15637" max="15637" width="26.140625" style="81" customWidth="1"/>
    <col min="15638" max="15638" width="12.85546875" style="81" customWidth="1"/>
    <col min="15639" max="15639" width="13.28515625" style="81" customWidth="1"/>
    <col min="15640" max="15640" width="10.7109375" style="81" customWidth="1"/>
    <col min="15641" max="15641" width="10.140625" style="81" customWidth="1"/>
    <col min="15642" max="15642" width="11.7109375" style="81" customWidth="1"/>
    <col min="15643" max="15643" width="13.140625" style="81" customWidth="1"/>
    <col min="15644" max="15644" width="14.7109375" style="81" customWidth="1"/>
    <col min="15645" max="15645" width="9.7109375" style="81" bestFit="1" customWidth="1"/>
    <col min="15646" max="15872" width="8.85546875" style="81"/>
    <col min="15873" max="15873" width="5.28515625" style="81" customWidth="1"/>
    <col min="15874" max="15874" width="9" style="81" customWidth="1"/>
    <col min="15875" max="15875" width="14" style="81" customWidth="1"/>
    <col min="15876" max="15876" width="27" style="81" bestFit="1" customWidth="1"/>
    <col min="15877" max="15877" width="26.28515625" style="81" customWidth="1"/>
    <col min="15878" max="15878" width="11" style="81" customWidth="1"/>
    <col min="15879" max="15879" width="11.28515625" style="81" customWidth="1"/>
    <col min="15880" max="15880" width="9.28515625" style="81" customWidth="1"/>
    <col min="15881" max="15881" width="10" style="81" customWidth="1"/>
    <col min="15882" max="15882" width="9.85546875" style="81" customWidth="1"/>
    <col min="15883" max="15883" width="11.7109375" style="81" customWidth="1"/>
    <col min="15884" max="15884" width="11" style="81" customWidth="1"/>
    <col min="15885" max="15885" width="10.28515625" style="81" bestFit="1" customWidth="1"/>
    <col min="15886" max="15887" width="11" style="81" customWidth="1"/>
    <col min="15888" max="15889" width="17" style="81" customWidth="1"/>
    <col min="15890" max="15890" width="12.28515625" style="81" customWidth="1"/>
    <col min="15891" max="15891" width="15.7109375" style="81" customWidth="1"/>
    <col min="15892" max="15892" width="15" style="81" customWidth="1"/>
    <col min="15893" max="15893" width="26.140625" style="81" customWidth="1"/>
    <col min="15894" max="15894" width="12.85546875" style="81" customWidth="1"/>
    <col min="15895" max="15895" width="13.28515625" style="81" customWidth="1"/>
    <col min="15896" max="15896" width="10.7109375" style="81" customWidth="1"/>
    <col min="15897" max="15897" width="10.140625" style="81" customWidth="1"/>
    <col min="15898" max="15898" width="11.7109375" style="81" customWidth="1"/>
    <col min="15899" max="15899" width="13.140625" style="81" customWidth="1"/>
    <col min="15900" max="15900" width="14.7109375" style="81" customWidth="1"/>
    <col min="15901" max="15901" width="9.7109375" style="81" bestFit="1" customWidth="1"/>
    <col min="15902" max="16128" width="8.85546875" style="81"/>
    <col min="16129" max="16129" width="5.28515625" style="81" customWidth="1"/>
    <col min="16130" max="16130" width="9" style="81" customWidth="1"/>
    <col min="16131" max="16131" width="14" style="81" customWidth="1"/>
    <col min="16132" max="16132" width="27" style="81" bestFit="1" customWidth="1"/>
    <col min="16133" max="16133" width="26.28515625" style="81" customWidth="1"/>
    <col min="16134" max="16134" width="11" style="81" customWidth="1"/>
    <col min="16135" max="16135" width="11.28515625" style="81" customWidth="1"/>
    <col min="16136" max="16136" width="9.28515625" style="81" customWidth="1"/>
    <col min="16137" max="16137" width="10" style="81" customWidth="1"/>
    <col min="16138" max="16138" width="9.85546875" style="81" customWidth="1"/>
    <col min="16139" max="16139" width="11.7109375" style="81" customWidth="1"/>
    <col min="16140" max="16140" width="11" style="81" customWidth="1"/>
    <col min="16141" max="16141" width="10.28515625" style="81" bestFit="1" customWidth="1"/>
    <col min="16142" max="16143" width="11" style="81" customWidth="1"/>
    <col min="16144" max="16145" width="17" style="81" customWidth="1"/>
    <col min="16146" max="16146" width="12.28515625" style="81" customWidth="1"/>
    <col min="16147" max="16147" width="15.7109375" style="81" customWidth="1"/>
    <col min="16148" max="16148" width="15" style="81" customWidth="1"/>
    <col min="16149" max="16149" width="26.140625" style="81" customWidth="1"/>
    <col min="16150" max="16150" width="12.85546875" style="81" customWidth="1"/>
    <col min="16151" max="16151" width="13.28515625" style="81" customWidth="1"/>
    <col min="16152" max="16152" width="10.7109375" style="81" customWidth="1"/>
    <col min="16153" max="16153" width="10.140625" style="81" customWidth="1"/>
    <col min="16154" max="16154" width="11.7109375" style="81" customWidth="1"/>
    <col min="16155" max="16155" width="13.140625" style="81" customWidth="1"/>
    <col min="16156" max="16156" width="14.7109375" style="81" customWidth="1"/>
    <col min="16157" max="16157" width="9.7109375" style="81" bestFit="1" customWidth="1"/>
    <col min="16158" max="16383" width="8.85546875" style="81"/>
    <col min="16384" max="16384" width="8.85546875" style="81" customWidth="1"/>
  </cols>
  <sheetData>
    <row r="1" spans="1:33" ht="33" customHeight="1" x14ac:dyDescent="0.3">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80"/>
      <c r="AF1" s="81" t="s">
        <v>1</v>
      </c>
      <c r="AG1" s="81" t="s">
        <v>1</v>
      </c>
    </row>
    <row r="2" spans="1:33" s="83" customFormat="1" ht="33" customHeight="1" x14ac:dyDescent="0.25">
      <c r="A2" s="233" t="s">
        <v>342</v>
      </c>
      <c r="B2" s="234"/>
      <c r="C2" s="235"/>
      <c r="D2" s="384"/>
      <c r="E2" s="385"/>
      <c r="F2" s="385"/>
      <c r="G2" s="385"/>
      <c r="H2" s="385"/>
      <c r="I2" s="385"/>
      <c r="J2" s="385"/>
      <c r="K2" s="385"/>
      <c r="L2" s="385"/>
      <c r="M2" s="385"/>
      <c r="N2" s="385"/>
      <c r="O2" s="385"/>
      <c r="P2" s="385"/>
      <c r="Q2" s="385"/>
      <c r="R2" s="385"/>
      <c r="S2" s="385"/>
      <c r="T2" s="385"/>
      <c r="U2" s="385"/>
      <c r="V2" s="385"/>
      <c r="W2" s="385"/>
      <c r="X2" s="385"/>
      <c r="Y2" s="385"/>
      <c r="Z2" s="385"/>
      <c r="AA2" s="385"/>
      <c r="AB2" s="386"/>
      <c r="AC2" s="82"/>
    </row>
    <row r="3" spans="1:33" s="83" customFormat="1" ht="30.75" customHeight="1" x14ac:dyDescent="0.25">
      <c r="A3" s="240" t="s">
        <v>343</v>
      </c>
      <c r="B3" s="241"/>
      <c r="C3" s="242"/>
      <c r="D3" s="237"/>
      <c r="E3" s="238"/>
      <c r="F3" s="238"/>
      <c r="G3" s="238"/>
      <c r="H3" s="238"/>
      <c r="I3" s="238"/>
      <c r="J3" s="238"/>
      <c r="K3" s="238"/>
      <c r="L3" s="238"/>
      <c r="M3" s="238"/>
      <c r="N3" s="238"/>
      <c r="O3" s="238"/>
      <c r="P3" s="238"/>
      <c r="Q3" s="238"/>
      <c r="R3" s="238"/>
      <c r="S3" s="238"/>
      <c r="T3" s="238"/>
      <c r="U3" s="238"/>
      <c r="V3" s="238"/>
      <c r="W3" s="238"/>
      <c r="X3" s="238"/>
      <c r="Y3" s="238"/>
      <c r="Z3" s="238"/>
      <c r="AA3" s="238"/>
      <c r="AB3" s="239"/>
      <c r="AC3" s="82"/>
    </row>
    <row r="4" spans="1:33" s="85" customFormat="1" ht="45.75" customHeight="1" x14ac:dyDescent="0.25">
      <c r="A4" s="236" t="s">
        <v>344</v>
      </c>
      <c r="B4" s="234"/>
      <c r="C4" s="234"/>
      <c r="D4" s="381"/>
      <c r="E4" s="382"/>
      <c r="F4" s="382"/>
      <c r="G4" s="382"/>
      <c r="H4" s="382"/>
      <c r="I4" s="382"/>
      <c r="J4" s="382"/>
      <c r="K4" s="382"/>
      <c r="L4" s="382"/>
      <c r="M4" s="382"/>
      <c r="N4" s="382"/>
      <c r="O4" s="382"/>
      <c r="P4" s="382"/>
      <c r="Q4" s="382"/>
      <c r="R4" s="382"/>
      <c r="S4" s="382"/>
      <c r="T4" s="382"/>
      <c r="U4" s="382"/>
      <c r="V4" s="382"/>
      <c r="W4" s="382"/>
      <c r="X4" s="382"/>
      <c r="Y4" s="382"/>
      <c r="Z4" s="382"/>
      <c r="AA4" s="382"/>
      <c r="AB4" s="383"/>
      <c r="AC4" s="84"/>
    </row>
    <row r="5" spans="1:33" s="91" customFormat="1" ht="72.75" customHeight="1" x14ac:dyDescent="0.25">
      <c r="A5" s="86"/>
      <c r="B5" s="230" t="s">
        <v>2</v>
      </c>
      <c r="C5" s="230"/>
      <c r="D5" s="230" t="s">
        <v>3</v>
      </c>
      <c r="E5" s="230"/>
      <c r="F5" s="231" t="s">
        <v>4</v>
      </c>
      <c r="G5" s="231"/>
      <c r="H5" s="230" t="s">
        <v>5</v>
      </c>
      <c r="I5" s="230"/>
      <c r="J5" s="230" t="s">
        <v>6</v>
      </c>
      <c r="K5" s="230"/>
      <c r="L5" s="88" t="s">
        <v>7</v>
      </c>
      <c r="M5" s="230" t="s">
        <v>8</v>
      </c>
      <c r="N5" s="230"/>
      <c r="O5" s="232" t="s">
        <v>9</v>
      </c>
      <c r="P5" s="232"/>
      <c r="Q5" s="228" t="s">
        <v>10</v>
      </c>
      <c r="R5" s="228"/>
      <c r="S5" s="228"/>
      <c r="T5" s="232" t="s">
        <v>11</v>
      </c>
      <c r="U5" s="232"/>
      <c r="V5" s="89" t="s">
        <v>12</v>
      </c>
      <c r="W5" s="228" t="s">
        <v>13</v>
      </c>
      <c r="X5" s="228"/>
      <c r="Y5" s="228"/>
      <c r="Z5" s="228"/>
      <c r="AA5" s="228"/>
      <c r="AB5" s="228"/>
      <c r="AC5" s="90"/>
    </row>
    <row r="6" spans="1:33" s="96" customFormat="1" ht="152.25" customHeight="1" x14ac:dyDescent="0.25">
      <c r="A6" s="89" t="s">
        <v>14</v>
      </c>
      <c r="B6" s="89" t="s">
        <v>15</v>
      </c>
      <c r="C6" s="89" t="s">
        <v>16</v>
      </c>
      <c r="D6" s="92" t="s">
        <v>17</v>
      </c>
      <c r="E6" s="89" t="s">
        <v>18</v>
      </c>
      <c r="F6" s="92" t="s">
        <v>19</v>
      </c>
      <c r="G6" s="92" t="s">
        <v>20</v>
      </c>
      <c r="H6" s="89" t="s">
        <v>21</v>
      </c>
      <c r="I6" s="89" t="s">
        <v>22</v>
      </c>
      <c r="J6" s="89" t="s">
        <v>23</v>
      </c>
      <c r="K6" s="93" t="s">
        <v>24</v>
      </c>
      <c r="L6" s="94" t="s">
        <v>25</v>
      </c>
      <c r="M6" s="89" t="s">
        <v>26</v>
      </c>
      <c r="N6" s="89" t="s">
        <v>360</v>
      </c>
      <c r="O6" s="89" t="s">
        <v>27</v>
      </c>
      <c r="P6" s="89" t="s">
        <v>28</v>
      </c>
      <c r="Q6" s="92" t="s">
        <v>29</v>
      </c>
      <c r="R6" s="92" t="s">
        <v>30</v>
      </c>
      <c r="S6" s="92" t="s">
        <v>31</v>
      </c>
      <c r="T6" s="89" t="s">
        <v>32</v>
      </c>
      <c r="U6" s="89" t="s">
        <v>33</v>
      </c>
      <c r="V6" s="92" t="s">
        <v>34</v>
      </c>
      <c r="W6" s="89" t="s">
        <v>35</v>
      </c>
      <c r="X6" s="89" t="s">
        <v>36</v>
      </c>
      <c r="Y6" s="89" t="s">
        <v>37</v>
      </c>
      <c r="Z6" s="89" t="s">
        <v>38</v>
      </c>
      <c r="AA6" s="95" t="s">
        <v>39</v>
      </c>
      <c r="AB6" s="95" t="s">
        <v>40</v>
      </c>
    </row>
    <row r="7" spans="1:33" ht="24.95" customHeight="1" x14ac:dyDescent="0.25">
      <c r="A7" s="1"/>
      <c r="B7" s="2"/>
      <c r="C7" s="2"/>
      <c r="D7" s="3"/>
      <c r="E7" s="4"/>
      <c r="F7" s="5"/>
      <c r="G7" s="5"/>
      <c r="H7" s="6"/>
      <c r="I7" s="6"/>
      <c r="J7" s="97">
        <f t="shared" ref="J7" si="0">H7+I7</f>
        <v>0</v>
      </c>
      <c r="K7" s="222" t="str">
        <f t="shared" ref="K7:K71" si="1">IF(J7&gt;0,IF(F7="","Inserire periodo in colonne F e G",IF(G7="","Inserire periodo in colonne F e G",IF(H7="","Inserire gg. presenza in colonna H",IF(J7&gt;(G7-F7+1),"Errore supera n. max Giorni! verificare periodo inserito",IF(M7="","Inserire Isee in colonna M",IF(N7="","fleggare si/no colonna N",IF((G7-F7+1)=J7,"ok",""))))))),IF(AND(J7=0,F7&gt;0,G7&gt;0),"Inserire n. giorni colonne H/I",""))</f>
        <v/>
      </c>
      <c r="L7" s="98" t="str">
        <f>IF(J7&gt;0,(G7-F7+1)-I7,"")</f>
        <v/>
      </c>
      <c r="M7" s="26"/>
      <c r="N7" s="8" t="s">
        <v>41</v>
      </c>
      <c r="O7" s="99">
        <f>IF(H7&gt;0,59.2,0)</f>
        <v>0</v>
      </c>
      <c r="P7" s="100">
        <f>IF(I7&gt;0,45.71,0)</f>
        <v>0</v>
      </c>
      <c r="Q7" s="100">
        <f>ROUND(H7*O7,2)</f>
        <v>0</v>
      </c>
      <c r="R7" s="100">
        <f>ROUND(I7*P7,2)</f>
        <v>0</v>
      </c>
      <c r="S7" s="9">
        <f>ROUND(Q7+R7,2)</f>
        <v>0</v>
      </c>
      <c r="T7" s="10">
        <f t="shared" ref="T7" si="2">IF(M7=0,0,IF((M7&lt;5000),5000,M7))</f>
        <v>0</v>
      </c>
      <c r="U7" s="101">
        <f>IF(T7=0,0,ROUND((T7-5000)/(20000-5000),2))</f>
        <v>0</v>
      </c>
      <c r="V7" s="102">
        <f>IF(N7="NO",0,IF(N7="SI",17.82,0))</f>
        <v>0</v>
      </c>
      <c r="W7" s="101">
        <f>IF(H7&gt;0,ROUND((U7*(O7-V7)+V7),2),0)</f>
        <v>0</v>
      </c>
      <c r="X7" s="103">
        <f>IF(H7&gt;0,ROUND(O7-W7,2),0)</f>
        <v>0</v>
      </c>
      <c r="Y7" s="101">
        <f>IF(I7&gt;0,(ROUND((U7*(P7-V7)+V7),2)),0)</f>
        <v>0</v>
      </c>
      <c r="Z7" s="103">
        <f>IF(I7&gt;0,(ROUND(P7-Y7,2)),0)</f>
        <v>0</v>
      </c>
      <c r="AA7" s="58">
        <f t="shared" ref="AA7" si="3">ROUND((W7*H7)+(Y7*I7),2)</f>
        <v>0</v>
      </c>
      <c r="AB7" s="119">
        <f>IF(J7&gt;0,ROUND((X7*H7)+(Z7*I7),2),0)</f>
        <v>0</v>
      </c>
      <c r="AC7" s="104"/>
      <c r="AD7" s="105"/>
    </row>
    <row r="8" spans="1:33" ht="24.95" customHeight="1" x14ac:dyDescent="0.25">
      <c r="A8" s="1"/>
      <c r="B8" s="2"/>
      <c r="C8" s="2"/>
      <c r="D8" s="3"/>
      <c r="E8" s="4"/>
      <c r="F8" s="5"/>
      <c r="G8" s="5"/>
      <c r="H8" s="6"/>
      <c r="I8" s="6"/>
      <c r="J8" s="97">
        <f t="shared" ref="J8:J71" si="4">H8+I8</f>
        <v>0</v>
      </c>
      <c r="K8" s="222" t="str">
        <f t="shared" si="1"/>
        <v/>
      </c>
      <c r="L8" s="98" t="str">
        <f t="shared" ref="L8:L71" si="5">IF(J8&gt;0,(G8-F8+1)-I8,"")</f>
        <v/>
      </c>
      <c r="M8" s="26"/>
      <c r="N8" s="8" t="s">
        <v>41</v>
      </c>
      <c r="O8" s="99">
        <f t="shared" ref="O8:O71" si="6">IF(H8&gt;0,59.2,0)</f>
        <v>0</v>
      </c>
      <c r="P8" s="100">
        <f t="shared" ref="P8:P71" si="7">IF(I8&gt;0,45.71,0)</f>
        <v>0</v>
      </c>
      <c r="Q8" s="100">
        <f t="shared" ref="Q8:Q71" si="8">ROUND(H8*O8,2)</f>
        <v>0</v>
      </c>
      <c r="R8" s="100">
        <f t="shared" ref="R8:R71" si="9">ROUND(I8*P8,2)</f>
        <v>0</v>
      </c>
      <c r="S8" s="9">
        <f t="shared" ref="S8:S71" si="10">ROUND(Q8+R8,2)</f>
        <v>0</v>
      </c>
      <c r="T8" s="10">
        <f t="shared" ref="T8:T71" si="11">IF(M8=0,0,IF((M8&lt;5000),5000,M8))</f>
        <v>0</v>
      </c>
      <c r="U8" s="101">
        <f t="shared" ref="U8:U71" si="12">IF(T8=0,0,ROUND((T8-5000)/(20000-5000),2))</f>
        <v>0</v>
      </c>
      <c r="V8" s="102">
        <f t="shared" ref="V8:V71" si="13">IF(N8="NO",0,IF(N8="SI",17.82,0))</f>
        <v>0</v>
      </c>
      <c r="W8" s="101">
        <f t="shared" ref="W8:W71" si="14">IF(H8&gt;0,ROUND((U8*(O8-V8)+V8),2),0)</f>
        <v>0</v>
      </c>
      <c r="X8" s="103">
        <f t="shared" ref="X8:X71" si="15">IF(H8&gt;0,ROUND(O8-W8,2),0)</f>
        <v>0</v>
      </c>
      <c r="Y8" s="101">
        <f t="shared" ref="Y8:Y71" si="16">IF(I8&gt;0,(ROUND((U8*(P8-V8)+V8),2)),0)</f>
        <v>0</v>
      </c>
      <c r="Z8" s="103">
        <f t="shared" ref="Z8:Z71" si="17">IF(I8&gt;0,(ROUND(P8-Y8,2)),0)</f>
        <v>0</v>
      </c>
      <c r="AA8" s="58">
        <f t="shared" ref="AA8:AA71" si="18">ROUND((W8*H8)+(Y8*I8),2)</f>
        <v>0</v>
      </c>
      <c r="AB8" s="119">
        <f t="shared" ref="AB8:AB71" si="19">IF(J8&gt;0,ROUND((X8*H8)+(Z8*I8),2),0)</f>
        <v>0</v>
      </c>
      <c r="AC8" s="104"/>
    </row>
    <row r="9" spans="1:33" ht="24.95" customHeight="1" x14ac:dyDescent="0.25">
      <c r="A9" s="1"/>
      <c r="B9" s="2"/>
      <c r="C9" s="2"/>
      <c r="D9" s="3"/>
      <c r="E9" s="4"/>
      <c r="F9" s="5"/>
      <c r="G9" s="5"/>
      <c r="H9" s="6"/>
      <c r="I9" s="6"/>
      <c r="J9" s="97">
        <f t="shared" si="4"/>
        <v>0</v>
      </c>
      <c r="K9" s="222" t="str">
        <f t="shared" si="1"/>
        <v/>
      </c>
      <c r="L9" s="98" t="str">
        <f t="shared" si="5"/>
        <v/>
      </c>
      <c r="M9" s="26"/>
      <c r="N9" s="8" t="s">
        <v>41</v>
      </c>
      <c r="O9" s="99">
        <f t="shared" si="6"/>
        <v>0</v>
      </c>
      <c r="P9" s="100">
        <f t="shared" si="7"/>
        <v>0</v>
      </c>
      <c r="Q9" s="100">
        <f t="shared" si="8"/>
        <v>0</v>
      </c>
      <c r="R9" s="100">
        <f t="shared" si="9"/>
        <v>0</v>
      </c>
      <c r="S9" s="9">
        <f t="shared" si="10"/>
        <v>0</v>
      </c>
      <c r="T9" s="10">
        <f t="shared" si="11"/>
        <v>0</v>
      </c>
      <c r="U9" s="101">
        <f t="shared" si="12"/>
        <v>0</v>
      </c>
      <c r="V9" s="102">
        <f t="shared" si="13"/>
        <v>0</v>
      </c>
      <c r="W9" s="101">
        <f t="shared" si="14"/>
        <v>0</v>
      </c>
      <c r="X9" s="103">
        <f t="shared" si="15"/>
        <v>0</v>
      </c>
      <c r="Y9" s="101">
        <f t="shared" si="16"/>
        <v>0</v>
      </c>
      <c r="Z9" s="103">
        <f t="shared" si="17"/>
        <v>0</v>
      </c>
      <c r="AA9" s="58">
        <f t="shared" si="18"/>
        <v>0</v>
      </c>
      <c r="AB9" s="119">
        <f t="shared" si="19"/>
        <v>0</v>
      </c>
      <c r="AC9" s="104"/>
    </row>
    <row r="10" spans="1:33" ht="24.95" customHeight="1" x14ac:dyDescent="0.25">
      <c r="A10" s="1"/>
      <c r="B10" s="2"/>
      <c r="C10" s="2"/>
      <c r="D10" s="3"/>
      <c r="E10" s="4"/>
      <c r="F10" s="5"/>
      <c r="G10" s="5"/>
      <c r="H10" s="6"/>
      <c r="I10" s="6"/>
      <c r="J10" s="97">
        <f t="shared" si="4"/>
        <v>0</v>
      </c>
      <c r="K10" s="222" t="str">
        <f t="shared" si="1"/>
        <v/>
      </c>
      <c r="L10" s="98" t="str">
        <f t="shared" si="5"/>
        <v/>
      </c>
      <c r="M10" s="26"/>
      <c r="N10" s="8" t="s">
        <v>41</v>
      </c>
      <c r="O10" s="99">
        <f t="shared" si="6"/>
        <v>0</v>
      </c>
      <c r="P10" s="100">
        <f t="shared" si="7"/>
        <v>0</v>
      </c>
      <c r="Q10" s="100">
        <f t="shared" si="8"/>
        <v>0</v>
      </c>
      <c r="R10" s="100">
        <f t="shared" si="9"/>
        <v>0</v>
      </c>
      <c r="S10" s="9">
        <f t="shared" si="10"/>
        <v>0</v>
      </c>
      <c r="T10" s="10">
        <f t="shared" si="11"/>
        <v>0</v>
      </c>
      <c r="U10" s="101">
        <f t="shared" si="12"/>
        <v>0</v>
      </c>
      <c r="V10" s="102">
        <f t="shared" si="13"/>
        <v>0</v>
      </c>
      <c r="W10" s="101">
        <f t="shared" si="14"/>
        <v>0</v>
      </c>
      <c r="X10" s="103">
        <f t="shared" si="15"/>
        <v>0</v>
      </c>
      <c r="Y10" s="101">
        <f t="shared" si="16"/>
        <v>0</v>
      </c>
      <c r="Z10" s="103">
        <f t="shared" si="17"/>
        <v>0</v>
      </c>
      <c r="AA10" s="58">
        <f t="shared" si="18"/>
        <v>0</v>
      </c>
      <c r="AB10" s="119">
        <f t="shared" si="19"/>
        <v>0</v>
      </c>
      <c r="AC10" s="104"/>
    </row>
    <row r="11" spans="1:33" ht="24.95" customHeight="1" x14ac:dyDescent="0.25">
      <c r="A11" s="1"/>
      <c r="B11" s="2"/>
      <c r="C11" s="2"/>
      <c r="D11" s="3"/>
      <c r="E11" s="4"/>
      <c r="F11" s="5"/>
      <c r="G11" s="5"/>
      <c r="H11" s="6"/>
      <c r="I11" s="6"/>
      <c r="J11" s="97">
        <f t="shared" si="4"/>
        <v>0</v>
      </c>
      <c r="K11" s="222" t="str">
        <f t="shared" si="1"/>
        <v/>
      </c>
      <c r="L11" s="98" t="str">
        <f t="shared" si="5"/>
        <v/>
      </c>
      <c r="M11" s="26"/>
      <c r="N11" s="8" t="s">
        <v>41</v>
      </c>
      <c r="O11" s="99">
        <f t="shared" si="6"/>
        <v>0</v>
      </c>
      <c r="P11" s="100">
        <f t="shared" si="7"/>
        <v>0</v>
      </c>
      <c r="Q11" s="100">
        <f t="shared" si="8"/>
        <v>0</v>
      </c>
      <c r="R11" s="100">
        <f t="shared" si="9"/>
        <v>0</v>
      </c>
      <c r="S11" s="9">
        <f t="shared" si="10"/>
        <v>0</v>
      </c>
      <c r="T11" s="10">
        <f t="shared" si="11"/>
        <v>0</v>
      </c>
      <c r="U11" s="101">
        <f t="shared" si="12"/>
        <v>0</v>
      </c>
      <c r="V11" s="102">
        <f t="shared" si="13"/>
        <v>0</v>
      </c>
      <c r="W11" s="101">
        <f t="shared" si="14"/>
        <v>0</v>
      </c>
      <c r="X11" s="103">
        <f t="shared" si="15"/>
        <v>0</v>
      </c>
      <c r="Y11" s="101">
        <f t="shared" si="16"/>
        <v>0</v>
      </c>
      <c r="Z11" s="103">
        <f t="shared" si="17"/>
        <v>0</v>
      </c>
      <c r="AA11" s="58">
        <f t="shared" si="18"/>
        <v>0</v>
      </c>
      <c r="AB11" s="119">
        <f t="shared" si="19"/>
        <v>0</v>
      </c>
      <c r="AC11" s="104"/>
    </row>
    <row r="12" spans="1:33" ht="24.95" customHeight="1" x14ac:dyDescent="0.25">
      <c r="A12" s="1"/>
      <c r="B12" s="2"/>
      <c r="C12" s="2"/>
      <c r="D12" s="3"/>
      <c r="E12" s="4"/>
      <c r="F12" s="5"/>
      <c r="G12" s="5"/>
      <c r="H12" s="6"/>
      <c r="I12" s="6"/>
      <c r="J12" s="97">
        <f t="shared" si="4"/>
        <v>0</v>
      </c>
      <c r="K12" s="222" t="str">
        <f t="shared" si="1"/>
        <v/>
      </c>
      <c r="L12" s="98" t="str">
        <f t="shared" si="5"/>
        <v/>
      </c>
      <c r="M12" s="26"/>
      <c r="N12" s="8" t="s">
        <v>41</v>
      </c>
      <c r="O12" s="99">
        <f t="shared" si="6"/>
        <v>0</v>
      </c>
      <c r="P12" s="100">
        <f t="shared" si="7"/>
        <v>0</v>
      </c>
      <c r="Q12" s="100">
        <f t="shared" si="8"/>
        <v>0</v>
      </c>
      <c r="R12" s="100">
        <f t="shared" si="9"/>
        <v>0</v>
      </c>
      <c r="S12" s="9">
        <f t="shared" si="10"/>
        <v>0</v>
      </c>
      <c r="T12" s="10">
        <f t="shared" si="11"/>
        <v>0</v>
      </c>
      <c r="U12" s="101">
        <f t="shared" si="12"/>
        <v>0</v>
      </c>
      <c r="V12" s="102">
        <f t="shared" si="13"/>
        <v>0</v>
      </c>
      <c r="W12" s="101">
        <f t="shared" si="14"/>
        <v>0</v>
      </c>
      <c r="X12" s="103">
        <f t="shared" si="15"/>
        <v>0</v>
      </c>
      <c r="Y12" s="101">
        <f t="shared" si="16"/>
        <v>0</v>
      </c>
      <c r="Z12" s="103">
        <f t="shared" si="17"/>
        <v>0</v>
      </c>
      <c r="AA12" s="58">
        <f t="shared" si="18"/>
        <v>0</v>
      </c>
      <c r="AB12" s="119">
        <f t="shared" si="19"/>
        <v>0</v>
      </c>
      <c r="AC12" s="104"/>
    </row>
    <row r="13" spans="1:33" ht="24.95" customHeight="1" x14ac:dyDescent="0.25">
      <c r="A13" s="1"/>
      <c r="B13" s="2"/>
      <c r="C13" s="2"/>
      <c r="D13" s="3"/>
      <c r="E13" s="4"/>
      <c r="F13" s="5"/>
      <c r="G13" s="5"/>
      <c r="H13" s="6"/>
      <c r="I13" s="6"/>
      <c r="J13" s="97">
        <f t="shared" si="4"/>
        <v>0</v>
      </c>
      <c r="K13" s="222" t="str">
        <f t="shared" si="1"/>
        <v/>
      </c>
      <c r="L13" s="98" t="str">
        <f t="shared" si="5"/>
        <v/>
      </c>
      <c r="M13" s="26"/>
      <c r="N13" s="8" t="s">
        <v>41</v>
      </c>
      <c r="O13" s="99">
        <f t="shared" si="6"/>
        <v>0</v>
      </c>
      <c r="P13" s="100">
        <f t="shared" si="7"/>
        <v>0</v>
      </c>
      <c r="Q13" s="100">
        <f t="shared" si="8"/>
        <v>0</v>
      </c>
      <c r="R13" s="100">
        <f t="shared" si="9"/>
        <v>0</v>
      </c>
      <c r="S13" s="9">
        <f t="shared" si="10"/>
        <v>0</v>
      </c>
      <c r="T13" s="10">
        <f t="shared" si="11"/>
        <v>0</v>
      </c>
      <c r="U13" s="101">
        <f t="shared" si="12"/>
        <v>0</v>
      </c>
      <c r="V13" s="102">
        <f t="shared" si="13"/>
        <v>0</v>
      </c>
      <c r="W13" s="101">
        <f t="shared" si="14"/>
        <v>0</v>
      </c>
      <c r="X13" s="103">
        <f t="shared" si="15"/>
        <v>0</v>
      </c>
      <c r="Y13" s="101">
        <f t="shared" si="16"/>
        <v>0</v>
      </c>
      <c r="Z13" s="103">
        <f t="shared" si="17"/>
        <v>0</v>
      </c>
      <c r="AA13" s="58">
        <f t="shared" si="18"/>
        <v>0</v>
      </c>
      <c r="AB13" s="119">
        <f t="shared" si="19"/>
        <v>0</v>
      </c>
      <c r="AC13" s="104"/>
    </row>
    <row r="14" spans="1:33" ht="24.95" customHeight="1" x14ac:dyDescent="0.25">
      <c r="A14" s="1"/>
      <c r="B14" s="2"/>
      <c r="C14" s="2"/>
      <c r="D14" s="3"/>
      <c r="E14" s="4"/>
      <c r="F14" s="5"/>
      <c r="G14" s="5"/>
      <c r="H14" s="6"/>
      <c r="I14" s="6"/>
      <c r="J14" s="97">
        <f t="shared" si="4"/>
        <v>0</v>
      </c>
      <c r="K14" s="222" t="str">
        <f t="shared" si="1"/>
        <v/>
      </c>
      <c r="L14" s="98" t="str">
        <f t="shared" si="5"/>
        <v/>
      </c>
      <c r="M14" s="26"/>
      <c r="N14" s="8" t="s">
        <v>41</v>
      </c>
      <c r="O14" s="99">
        <f t="shared" si="6"/>
        <v>0</v>
      </c>
      <c r="P14" s="100">
        <f t="shared" si="7"/>
        <v>0</v>
      </c>
      <c r="Q14" s="100">
        <f t="shared" si="8"/>
        <v>0</v>
      </c>
      <c r="R14" s="100">
        <f t="shared" si="9"/>
        <v>0</v>
      </c>
      <c r="S14" s="9">
        <f t="shared" si="10"/>
        <v>0</v>
      </c>
      <c r="T14" s="10">
        <f t="shared" si="11"/>
        <v>0</v>
      </c>
      <c r="U14" s="101">
        <f t="shared" si="12"/>
        <v>0</v>
      </c>
      <c r="V14" s="102">
        <f t="shared" si="13"/>
        <v>0</v>
      </c>
      <c r="W14" s="101">
        <f t="shared" si="14"/>
        <v>0</v>
      </c>
      <c r="X14" s="103">
        <f t="shared" si="15"/>
        <v>0</v>
      </c>
      <c r="Y14" s="101">
        <f t="shared" si="16"/>
        <v>0</v>
      </c>
      <c r="Z14" s="103">
        <f t="shared" si="17"/>
        <v>0</v>
      </c>
      <c r="AA14" s="58">
        <f t="shared" si="18"/>
        <v>0</v>
      </c>
      <c r="AB14" s="119">
        <f t="shared" si="19"/>
        <v>0</v>
      </c>
      <c r="AC14" s="104"/>
    </row>
    <row r="15" spans="1:33" ht="24.95" customHeight="1" x14ac:dyDescent="0.25">
      <c r="A15" s="1"/>
      <c r="B15" s="2"/>
      <c r="C15" s="2"/>
      <c r="D15" s="3"/>
      <c r="E15" s="4"/>
      <c r="F15" s="5"/>
      <c r="G15" s="5"/>
      <c r="H15" s="6"/>
      <c r="I15" s="6"/>
      <c r="J15" s="97">
        <f t="shared" si="4"/>
        <v>0</v>
      </c>
      <c r="K15" s="222" t="str">
        <f t="shared" si="1"/>
        <v/>
      </c>
      <c r="L15" s="98" t="str">
        <f t="shared" si="5"/>
        <v/>
      </c>
      <c r="M15" s="26"/>
      <c r="N15" s="8" t="s">
        <v>41</v>
      </c>
      <c r="O15" s="99">
        <f t="shared" si="6"/>
        <v>0</v>
      </c>
      <c r="P15" s="100">
        <f t="shared" si="7"/>
        <v>0</v>
      </c>
      <c r="Q15" s="100">
        <f t="shared" si="8"/>
        <v>0</v>
      </c>
      <c r="R15" s="100">
        <f t="shared" si="9"/>
        <v>0</v>
      </c>
      <c r="S15" s="9">
        <f t="shared" si="10"/>
        <v>0</v>
      </c>
      <c r="T15" s="10">
        <f t="shared" si="11"/>
        <v>0</v>
      </c>
      <c r="U15" s="101">
        <f t="shared" si="12"/>
        <v>0</v>
      </c>
      <c r="V15" s="102">
        <f t="shared" si="13"/>
        <v>0</v>
      </c>
      <c r="W15" s="101">
        <f t="shared" si="14"/>
        <v>0</v>
      </c>
      <c r="X15" s="103">
        <f t="shared" si="15"/>
        <v>0</v>
      </c>
      <c r="Y15" s="101">
        <f t="shared" si="16"/>
        <v>0</v>
      </c>
      <c r="Z15" s="103">
        <f t="shared" si="17"/>
        <v>0</v>
      </c>
      <c r="AA15" s="58">
        <f t="shared" si="18"/>
        <v>0</v>
      </c>
      <c r="AB15" s="119">
        <f t="shared" si="19"/>
        <v>0</v>
      </c>
      <c r="AC15" s="104"/>
    </row>
    <row r="16" spans="1:33" ht="24.95" customHeight="1" x14ac:dyDescent="0.25">
      <c r="A16" s="1"/>
      <c r="B16" s="2"/>
      <c r="C16" s="2"/>
      <c r="D16" s="3"/>
      <c r="E16" s="4"/>
      <c r="F16" s="5"/>
      <c r="G16" s="5"/>
      <c r="H16" s="6"/>
      <c r="I16" s="6"/>
      <c r="J16" s="97">
        <f t="shared" si="4"/>
        <v>0</v>
      </c>
      <c r="K16" s="222" t="str">
        <f t="shared" si="1"/>
        <v/>
      </c>
      <c r="L16" s="98" t="str">
        <f t="shared" si="5"/>
        <v/>
      </c>
      <c r="M16" s="26"/>
      <c r="N16" s="8" t="s">
        <v>41</v>
      </c>
      <c r="O16" s="99">
        <f t="shared" si="6"/>
        <v>0</v>
      </c>
      <c r="P16" s="100">
        <f t="shared" si="7"/>
        <v>0</v>
      </c>
      <c r="Q16" s="100">
        <f t="shared" si="8"/>
        <v>0</v>
      </c>
      <c r="R16" s="100">
        <f t="shared" si="9"/>
        <v>0</v>
      </c>
      <c r="S16" s="9">
        <f t="shared" si="10"/>
        <v>0</v>
      </c>
      <c r="T16" s="10">
        <f t="shared" si="11"/>
        <v>0</v>
      </c>
      <c r="U16" s="101">
        <f t="shared" si="12"/>
        <v>0</v>
      </c>
      <c r="V16" s="102">
        <f t="shared" si="13"/>
        <v>0</v>
      </c>
      <c r="W16" s="101">
        <f t="shared" si="14"/>
        <v>0</v>
      </c>
      <c r="X16" s="103">
        <f t="shared" si="15"/>
        <v>0</v>
      </c>
      <c r="Y16" s="101">
        <f t="shared" si="16"/>
        <v>0</v>
      </c>
      <c r="Z16" s="103">
        <f t="shared" si="17"/>
        <v>0</v>
      </c>
      <c r="AA16" s="58">
        <f t="shared" si="18"/>
        <v>0</v>
      </c>
      <c r="AB16" s="119">
        <f t="shared" si="19"/>
        <v>0</v>
      </c>
      <c r="AC16" s="104"/>
    </row>
    <row r="17" spans="1:29" ht="24.95" customHeight="1" x14ac:dyDescent="0.25">
      <c r="A17" s="1"/>
      <c r="B17" s="2"/>
      <c r="C17" s="2"/>
      <c r="D17" s="3"/>
      <c r="E17" s="4"/>
      <c r="F17" s="5"/>
      <c r="G17" s="5"/>
      <c r="H17" s="6"/>
      <c r="I17" s="6"/>
      <c r="J17" s="97">
        <f t="shared" si="4"/>
        <v>0</v>
      </c>
      <c r="K17" s="222" t="str">
        <f t="shared" si="1"/>
        <v/>
      </c>
      <c r="L17" s="98" t="str">
        <f t="shared" si="5"/>
        <v/>
      </c>
      <c r="M17" s="26"/>
      <c r="N17" s="8" t="s">
        <v>41</v>
      </c>
      <c r="O17" s="99">
        <f t="shared" si="6"/>
        <v>0</v>
      </c>
      <c r="P17" s="100">
        <f t="shared" si="7"/>
        <v>0</v>
      </c>
      <c r="Q17" s="100">
        <f t="shared" si="8"/>
        <v>0</v>
      </c>
      <c r="R17" s="100">
        <f t="shared" si="9"/>
        <v>0</v>
      </c>
      <c r="S17" s="9">
        <f t="shared" si="10"/>
        <v>0</v>
      </c>
      <c r="T17" s="10">
        <f t="shared" si="11"/>
        <v>0</v>
      </c>
      <c r="U17" s="101">
        <f t="shared" si="12"/>
        <v>0</v>
      </c>
      <c r="V17" s="102">
        <f t="shared" si="13"/>
        <v>0</v>
      </c>
      <c r="W17" s="101">
        <f t="shared" si="14"/>
        <v>0</v>
      </c>
      <c r="X17" s="103">
        <f t="shared" si="15"/>
        <v>0</v>
      </c>
      <c r="Y17" s="101">
        <f t="shared" si="16"/>
        <v>0</v>
      </c>
      <c r="Z17" s="103">
        <f t="shared" si="17"/>
        <v>0</v>
      </c>
      <c r="AA17" s="58">
        <f t="shared" si="18"/>
        <v>0</v>
      </c>
      <c r="AB17" s="119">
        <f t="shared" si="19"/>
        <v>0</v>
      </c>
      <c r="AC17" s="104"/>
    </row>
    <row r="18" spans="1:29" ht="24.95" customHeight="1" x14ac:dyDescent="0.25">
      <c r="A18" s="1"/>
      <c r="B18" s="2"/>
      <c r="C18" s="2"/>
      <c r="D18" s="3"/>
      <c r="E18" s="4"/>
      <c r="F18" s="5"/>
      <c r="G18" s="5"/>
      <c r="H18" s="6"/>
      <c r="I18" s="6"/>
      <c r="J18" s="97">
        <f t="shared" si="4"/>
        <v>0</v>
      </c>
      <c r="K18" s="222" t="str">
        <f t="shared" si="1"/>
        <v/>
      </c>
      <c r="L18" s="98" t="str">
        <f t="shared" si="5"/>
        <v/>
      </c>
      <c r="M18" s="26"/>
      <c r="N18" s="8" t="s">
        <v>41</v>
      </c>
      <c r="O18" s="99">
        <f t="shared" si="6"/>
        <v>0</v>
      </c>
      <c r="P18" s="100">
        <f t="shared" si="7"/>
        <v>0</v>
      </c>
      <c r="Q18" s="100">
        <f t="shared" si="8"/>
        <v>0</v>
      </c>
      <c r="R18" s="100">
        <f t="shared" si="9"/>
        <v>0</v>
      </c>
      <c r="S18" s="9">
        <f t="shared" si="10"/>
        <v>0</v>
      </c>
      <c r="T18" s="10">
        <f t="shared" si="11"/>
        <v>0</v>
      </c>
      <c r="U18" s="101">
        <f t="shared" si="12"/>
        <v>0</v>
      </c>
      <c r="V18" s="102">
        <f t="shared" si="13"/>
        <v>0</v>
      </c>
      <c r="W18" s="101">
        <f t="shared" si="14"/>
        <v>0</v>
      </c>
      <c r="X18" s="103">
        <f t="shared" si="15"/>
        <v>0</v>
      </c>
      <c r="Y18" s="101">
        <f t="shared" si="16"/>
        <v>0</v>
      </c>
      <c r="Z18" s="103">
        <f t="shared" si="17"/>
        <v>0</v>
      </c>
      <c r="AA18" s="58">
        <f t="shared" si="18"/>
        <v>0</v>
      </c>
      <c r="AB18" s="119">
        <f t="shared" si="19"/>
        <v>0</v>
      </c>
      <c r="AC18" s="104"/>
    </row>
    <row r="19" spans="1:29" ht="24.95" customHeight="1" x14ac:dyDescent="0.25">
      <c r="A19" s="1"/>
      <c r="B19" s="2"/>
      <c r="C19" s="2"/>
      <c r="D19" s="3"/>
      <c r="E19" s="4"/>
      <c r="F19" s="5"/>
      <c r="G19" s="5"/>
      <c r="H19" s="6"/>
      <c r="I19" s="6"/>
      <c r="J19" s="97">
        <f t="shared" si="4"/>
        <v>0</v>
      </c>
      <c r="K19" s="222" t="str">
        <f t="shared" si="1"/>
        <v/>
      </c>
      <c r="L19" s="98" t="str">
        <f t="shared" si="5"/>
        <v/>
      </c>
      <c r="M19" s="26"/>
      <c r="N19" s="8" t="s">
        <v>41</v>
      </c>
      <c r="O19" s="99">
        <f t="shared" si="6"/>
        <v>0</v>
      </c>
      <c r="P19" s="100">
        <f t="shared" si="7"/>
        <v>0</v>
      </c>
      <c r="Q19" s="100">
        <f t="shared" si="8"/>
        <v>0</v>
      </c>
      <c r="R19" s="100">
        <f t="shared" si="9"/>
        <v>0</v>
      </c>
      <c r="S19" s="9">
        <f t="shared" si="10"/>
        <v>0</v>
      </c>
      <c r="T19" s="10">
        <f t="shared" si="11"/>
        <v>0</v>
      </c>
      <c r="U19" s="101">
        <f t="shared" si="12"/>
        <v>0</v>
      </c>
      <c r="V19" s="102">
        <f t="shared" si="13"/>
        <v>0</v>
      </c>
      <c r="W19" s="101">
        <f t="shared" si="14"/>
        <v>0</v>
      </c>
      <c r="X19" s="103">
        <f t="shared" si="15"/>
        <v>0</v>
      </c>
      <c r="Y19" s="101">
        <f t="shared" si="16"/>
        <v>0</v>
      </c>
      <c r="Z19" s="103">
        <f t="shared" si="17"/>
        <v>0</v>
      </c>
      <c r="AA19" s="58">
        <f t="shared" si="18"/>
        <v>0</v>
      </c>
      <c r="AB19" s="119">
        <f t="shared" si="19"/>
        <v>0</v>
      </c>
      <c r="AC19" s="104"/>
    </row>
    <row r="20" spans="1:29" ht="24.95" customHeight="1" x14ac:dyDescent="0.25">
      <c r="A20" s="1"/>
      <c r="B20" s="2"/>
      <c r="C20" s="2"/>
      <c r="D20" s="3"/>
      <c r="E20" s="4"/>
      <c r="F20" s="5"/>
      <c r="G20" s="5"/>
      <c r="H20" s="6"/>
      <c r="I20" s="6"/>
      <c r="J20" s="97">
        <f t="shared" si="4"/>
        <v>0</v>
      </c>
      <c r="K20" s="222" t="str">
        <f t="shared" si="1"/>
        <v/>
      </c>
      <c r="L20" s="98" t="str">
        <f t="shared" si="5"/>
        <v/>
      </c>
      <c r="M20" s="26"/>
      <c r="N20" s="8" t="s">
        <v>41</v>
      </c>
      <c r="O20" s="99">
        <f t="shared" si="6"/>
        <v>0</v>
      </c>
      <c r="P20" s="100">
        <f t="shared" si="7"/>
        <v>0</v>
      </c>
      <c r="Q20" s="100">
        <f t="shared" si="8"/>
        <v>0</v>
      </c>
      <c r="R20" s="100">
        <f t="shared" si="9"/>
        <v>0</v>
      </c>
      <c r="S20" s="9">
        <f t="shared" si="10"/>
        <v>0</v>
      </c>
      <c r="T20" s="10">
        <f t="shared" si="11"/>
        <v>0</v>
      </c>
      <c r="U20" s="101">
        <f t="shared" si="12"/>
        <v>0</v>
      </c>
      <c r="V20" s="102">
        <f t="shared" si="13"/>
        <v>0</v>
      </c>
      <c r="W20" s="101">
        <f t="shared" si="14"/>
        <v>0</v>
      </c>
      <c r="X20" s="103">
        <f t="shared" si="15"/>
        <v>0</v>
      </c>
      <c r="Y20" s="101">
        <f t="shared" si="16"/>
        <v>0</v>
      </c>
      <c r="Z20" s="103">
        <f t="shared" si="17"/>
        <v>0</v>
      </c>
      <c r="AA20" s="58">
        <f t="shared" si="18"/>
        <v>0</v>
      </c>
      <c r="AB20" s="119">
        <f t="shared" si="19"/>
        <v>0</v>
      </c>
      <c r="AC20" s="104"/>
    </row>
    <row r="21" spans="1:29" ht="24.95" customHeight="1" x14ac:dyDescent="0.25">
      <c r="A21" s="1"/>
      <c r="B21" s="2"/>
      <c r="C21" s="2"/>
      <c r="D21" s="3"/>
      <c r="E21" s="4"/>
      <c r="F21" s="5"/>
      <c r="G21" s="5"/>
      <c r="H21" s="6"/>
      <c r="I21" s="6"/>
      <c r="J21" s="97">
        <f t="shared" si="4"/>
        <v>0</v>
      </c>
      <c r="K21" s="222" t="str">
        <f t="shared" si="1"/>
        <v/>
      </c>
      <c r="L21" s="98" t="str">
        <f t="shared" si="5"/>
        <v/>
      </c>
      <c r="M21" s="26"/>
      <c r="N21" s="8" t="s">
        <v>41</v>
      </c>
      <c r="O21" s="99">
        <f t="shared" si="6"/>
        <v>0</v>
      </c>
      <c r="P21" s="100">
        <f t="shared" si="7"/>
        <v>0</v>
      </c>
      <c r="Q21" s="100">
        <f t="shared" si="8"/>
        <v>0</v>
      </c>
      <c r="R21" s="100">
        <f t="shared" si="9"/>
        <v>0</v>
      </c>
      <c r="S21" s="9">
        <f t="shared" si="10"/>
        <v>0</v>
      </c>
      <c r="T21" s="10">
        <f t="shared" si="11"/>
        <v>0</v>
      </c>
      <c r="U21" s="101">
        <f t="shared" si="12"/>
        <v>0</v>
      </c>
      <c r="V21" s="102">
        <f t="shared" si="13"/>
        <v>0</v>
      </c>
      <c r="W21" s="101">
        <f t="shared" si="14"/>
        <v>0</v>
      </c>
      <c r="X21" s="103">
        <f t="shared" si="15"/>
        <v>0</v>
      </c>
      <c r="Y21" s="101">
        <f t="shared" si="16"/>
        <v>0</v>
      </c>
      <c r="Z21" s="103">
        <f t="shared" si="17"/>
        <v>0</v>
      </c>
      <c r="AA21" s="58">
        <f t="shared" si="18"/>
        <v>0</v>
      </c>
      <c r="AB21" s="119">
        <f t="shared" si="19"/>
        <v>0</v>
      </c>
      <c r="AC21" s="104"/>
    </row>
    <row r="22" spans="1:29" ht="24.95" customHeight="1" x14ac:dyDescent="0.25">
      <c r="A22" s="1"/>
      <c r="B22" s="2"/>
      <c r="C22" s="2"/>
      <c r="D22" s="3"/>
      <c r="E22" s="4"/>
      <c r="F22" s="5"/>
      <c r="G22" s="5"/>
      <c r="H22" s="6"/>
      <c r="I22" s="6"/>
      <c r="J22" s="97">
        <f t="shared" si="4"/>
        <v>0</v>
      </c>
      <c r="K22" s="222" t="str">
        <f t="shared" si="1"/>
        <v/>
      </c>
      <c r="L22" s="98" t="str">
        <f t="shared" si="5"/>
        <v/>
      </c>
      <c r="M22" s="26"/>
      <c r="N22" s="8" t="s">
        <v>41</v>
      </c>
      <c r="O22" s="99">
        <f t="shared" si="6"/>
        <v>0</v>
      </c>
      <c r="P22" s="100">
        <f t="shared" si="7"/>
        <v>0</v>
      </c>
      <c r="Q22" s="100">
        <f t="shared" si="8"/>
        <v>0</v>
      </c>
      <c r="R22" s="100">
        <f t="shared" si="9"/>
        <v>0</v>
      </c>
      <c r="S22" s="9">
        <f t="shared" si="10"/>
        <v>0</v>
      </c>
      <c r="T22" s="10">
        <f t="shared" si="11"/>
        <v>0</v>
      </c>
      <c r="U22" s="101">
        <f t="shared" si="12"/>
        <v>0</v>
      </c>
      <c r="V22" s="102">
        <f t="shared" si="13"/>
        <v>0</v>
      </c>
      <c r="W22" s="101">
        <f t="shared" si="14"/>
        <v>0</v>
      </c>
      <c r="X22" s="103">
        <f t="shared" si="15"/>
        <v>0</v>
      </c>
      <c r="Y22" s="101">
        <f t="shared" si="16"/>
        <v>0</v>
      </c>
      <c r="Z22" s="103">
        <f t="shared" si="17"/>
        <v>0</v>
      </c>
      <c r="AA22" s="58">
        <f t="shared" si="18"/>
        <v>0</v>
      </c>
      <c r="AB22" s="119">
        <f t="shared" si="19"/>
        <v>0</v>
      </c>
      <c r="AC22" s="104"/>
    </row>
    <row r="23" spans="1:29" ht="24.95" customHeight="1" x14ac:dyDescent="0.25">
      <c r="A23" s="1"/>
      <c r="B23" s="2"/>
      <c r="C23" s="2"/>
      <c r="D23" s="3"/>
      <c r="E23" s="4"/>
      <c r="F23" s="5"/>
      <c r="G23" s="5"/>
      <c r="H23" s="6"/>
      <c r="I23" s="6"/>
      <c r="J23" s="97">
        <f t="shared" si="4"/>
        <v>0</v>
      </c>
      <c r="K23" s="222" t="str">
        <f t="shared" si="1"/>
        <v/>
      </c>
      <c r="L23" s="98" t="str">
        <f t="shared" si="5"/>
        <v/>
      </c>
      <c r="M23" s="26"/>
      <c r="N23" s="8" t="s">
        <v>41</v>
      </c>
      <c r="O23" s="99">
        <f t="shared" si="6"/>
        <v>0</v>
      </c>
      <c r="P23" s="100">
        <f t="shared" si="7"/>
        <v>0</v>
      </c>
      <c r="Q23" s="100">
        <f t="shared" si="8"/>
        <v>0</v>
      </c>
      <c r="R23" s="100">
        <f t="shared" si="9"/>
        <v>0</v>
      </c>
      <c r="S23" s="9">
        <f t="shared" si="10"/>
        <v>0</v>
      </c>
      <c r="T23" s="10">
        <f t="shared" si="11"/>
        <v>0</v>
      </c>
      <c r="U23" s="101">
        <f t="shared" si="12"/>
        <v>0</v>
      </c>
      <c r="V23" s="102">
        <f t="shared" si="13"/>
        <v>0</v>
      </c>
      <c r="W23" s="101">
        <f t="shared" si="14"/>
        <v>0</v>
      </c>
      <c r="X23" s="103">
        <f t="shared" si="15"/>
        <v>0</v>
      </c>
      <c r="Y23" s="101">
        <f t="shared" si="16"/>
        <v>0</v>
      </c>
      <c r="Z23" s="103">
        <f t="shared" si="17"/>
        <v>0</v>
      </c>
      <c r="AA23" s="58">
        <f t="shared" si="18"/>
        <v>0</v>
      </c>
      <c r="AB23" s="119">
        <f t="shared" si="19"/>
        <v>0</v>
      </c>
      <c r="AC23" s="104"/>
    </row>
    <row r="24" spans="1:29" ht="24.95" customHeight="1" x14ac:dyDescent="0.25">
      <c r="A24" s="1"/>
      <c r="B24" s="2"/>
      <c r="C24" s="2"/>
      <c r="D24" s="3"/>
      <c r="E24" s="4"/>
      <c r="F24" s="5"/>
      <c r="G24" s="5"/>
      <c r="H24" s="6"/>
      <c r="I24" s="6"/>
      <c r="J24" s="97">
        <f t="shared" si="4"/>
        <v>0</v>
      </c>
      <c r="K24" s="222" t="str">
        <f t="shared" si="1"/>
        <v/>
      </c>
      <c r="L24" s="98" t="str">
        <f t="shared" si="5"/>
        <v/>
      </c>
      <c r="M24" s="26"/>
      <c r="N24" s="8" t="s">
        <v>41</v>
      </c>
      <c r="O24" s="99">
        <f t="shared" si="6"/>
        <v>0</v>
      </c>
      <c r="P24" s="100">
        <f t="shared" si="7"/>
        <v>0</v>
      </c>
      <c r="Q24" s="100">
        <f t="shared" si="8"/>
        <v>0</v>
      </c>
      <c r="R24" s="100">
        <f t="shared" si="9"/>
        <v>0</v>
      </c>
      <c r="S24" s="9">
        <f t="shared" si="10"/>
        <v>0</v>
      </c>
      <c r="T24" s="10">
        <f t="shared" si="11"/>
        <v>0</v>
      </c>
      <c r="U24" s="101">
        <f t="shared" si="12"/>
        <v>0</v>
      </c>
      <c r="V24" s="102">
        <f t="shared" si="13"/>
        <v>0</v>
      </c>
      <c r="W24" s="101">
        <f t="shared" si="14"/>
        <v>0</v>
      </c>
      <c r="X24" s="103">
        <f t="shared" si="15"/>
        <v>0</v>
      </c>
      <c r="Y24" s="101">
        <f t="shared" si="16"/>
        <v>0</v>
      </c>
      <c r="Z24" s="103">
        <f t="shared" si="17"/>
        <v>0</v>
      </c>
      <c r="AA24" s="58">
        <f t="shared" si="18"/>
        <v>0</v>
      </c>
      <c r="AB24" s="119">
        <f t="shared" si="19"/>
        <v>0</v>
      </c>
      <c r="AC24" s="104"/>
    </row>
    <row r="25" spans="1:29" ht="24.95" customHeight="1" x14ac:dyDescent="0.25">
      <c r="A25" s="1"/>
      <c r="B25" s="2"/>
      <c r="C25" s="2"/>
      <c r="D25" s="3"/>
      <c r="E25" s="4"/>
      <c r="F25" s="5"/>
      <c r="G25" s="5"/>
      <c r="H25" s="6"/>
      <c r="I25" s="6"/>
      <c r="J25" s="97">
        <f t="shared" si="4"/>
        <v>0</v>
      </c>
      <c r="K25" s="222" t="str">
        <f t="shared" si="1"/>
        <v/>
      </c>
      <c r="L25" s="98" t="str">
        <f t="shared" si="5"/>
        <v/>
      </c>
      <c r="M25" s="26"/>
      <c r="N25" s="8" t="s">
        <v>41</v>
      </c>
      <c r="O25" s="99">
        <f t="shared" si="6"/>
        <v>0</v>
      </c>
      <c r="P25" s="100">
        <f t="shared" si="7"/>
        <v>0</v>
      </c>
      <c r="Q25" s="100">
        <f t="shared" si="8"/>
        <v>0</v>
      </c>
      <c r="R25" s="100">
        <f t="shared" si="9"/>
        <v>0</v>
      </c>
      <c r="S25" s="9">
        <f t="shared" si="10"/>
        <v>0</v>
      </c>
      <c r="T25" s="10">
        <f t="shared" si="11"/>
        <v>0</v>
      </c>
      <c r="U25" s="101">
        <f t="shared" si="12"/>
        <v>0</v>
      </c>
      <c r="V25" s="102">
        <f t="shared" si="13"/>
        <v>0</v>
      </c>
      <c r="W25" s="101">
        <f t="shared" si="14"/>
        <v>0</v>
      </c>
      <c r="X25" s="103">
        <f t="shared" si="15"/>
        <v>0</v>
      </c>
      <c r="Y25" s="101">
        <f t="shared" si="16"/>
        <v>0</v>
      </c>
      <c r="Z25" s="103">
        <f t="shared" si="17"/>
        <v>0</v>
      </c>
      <c r="AA25" s="58">
        <f t="shared" si="18"/>
        <v>0</v>
      </c>
      <c r="AB25" s="119">
        <f t="shared" si="19"/>
        <v>0</v>
      </c>
      <c r="AC25" s="104"/>
    </row>
    <row r="26" spans="1:29" ht="24.95" customHeight="1" x14ac:dyDescent="0.25">
      <c r="A26" s="1"/>
      <c r="B26" s="2"/>
      <c r="C26" s="2"/>
      <c r="D26" s="3"/>
      <c r="E26" s="4"/>
      <c r="F26" s="5"/>
      <c r="G26" s="5"/>
      <c r="H26" s="6"/>
      <c r="I26" s="6"/>
      <c r="J26" s="97">
        <f t="shared" si="4"/>
        <v>0</v>
      </c>
      <c r="K26" s="222" t="str">
        <f t="shared" si="1"/>
        <v/>
      </c>
      <c r="L26" s="98" t="str">
        <f t="shared" si="5"/>
        <v/>
      </c>
      <c r="M26" s="26"/>
      <c r="N26" s="8" t="s">
        <v>41</v>
      </c>
      <c r="O26" s="99">
        <f t="shared" si="6"/>
        <v>0</v>
      </c>
      <c r="P26" s="100">
        <f t="shared" si="7"/>
        <v>0</v>
      </c>
      <c r="Q26" s="100">
        <f t="shared" si="8"/>
        <v>0</v>
      </c>
      <c r="R26" s="100">
        <f t="shared" si="9"/>
        <v>0</v>
      </c>
      <c r="S26" s="9">
        <f t="shared" si="10"/>
        <v>0</v>
      </c>
      <c r="T26" s="10">
        <f t="shared" si="11"/>
        <v>0</v>
      </c>
      <c r="U26" s="101">
        <f t="shared" si="12"/>
        <v>0</v>
      </c>
      <c r="V26" s="102">
        <f t="shared" si="13"/>
        <v>0</v>
      </c>
      <c r="W26" s="101">
        <f t="shared" si="14"/>
        <v>0</v>
      </c>
      <c r="X26" s="103">
        <f t="shared" si="15"/>
        <v>0</v>
      </c>
      <c r="Y26" s="101">
        <f t="shared" si="16"/>
        <v>0</v>
      </c>
      <c r="Z26" s="103">
        <f t="shared" si="17"/>
        <v>0</v>
      </c>
      <c r="AA26" s="58">
        <f t="shared" si="18"/>
        <v>0</v>
      </c>
      <c r="AB26" s="119">
        <f t="shared" si="19"/>
        <v>0</v>
      </c>
      <c r="AC26" s="104"/>
    </row>
    <row r="27" spans="1:29" ht="24.95" customHeight="1" x14ac:dyDescent="0.25">
      <c r="A27" s="1"/>
      <c r="B27" s="2"/>
      <c r="C27" s="2"/>
      <c r="D27" s="3"/>
      <c r="E27" s="4"/>
      <c r="F27" s="5"/>
      <c r="G27" s="5"/>
      <c r="H27" s="6"/>
      <c r="I27" s="6"/>
      <c r="J27" s="97">
        <f t="shared" si="4"/>
        <v>0</v>
      </c>
      <c r="K27" s="222" t="str">
        <f t="shared" si="1"/>
        <v/>
      </c>
      <c r="L27" s="98" t="str">
        <f t="shared" si="5"/>
        <v/>
      </c>
      <c r="M27" s="26"/>
      <c r="N27" s="8" t="s">
        <v>41</v>
      </c>
      <c r="O27" s="99">
        <f t="shared" si="6"/>
        <v>0</v>
      </c>
      <c r="P27" s="100">
        <f t="shared" si="7"/>
        <v>0</v>
      </c>
      <c r="Q27" s="100">
        <f t="shared" si="8"/>
        <v>0</v>
      </c>
      <c r="R27" s="100">
        <f t="shared" si="9"/>
        <v>0</v>
      </c>
      <c r="S27" s="9">
        <f t="shared" si="10"/>
        <v>0</v>
      </c>
      <c r="T27" s="10">
        <f t="shared" si="11"/>
        <v>0</v>
      </c>
      <c r="U27" s="101">
        <f t="shared" si="12"/>
        <v>0</v>
      </c>
      <c r="V27" s="102">
        <f t="shared" si="13"/>
        <v>0</v>
      </c>
      <c r="W27" s="101">
        <f t="shared" si="14"/>
        <v>0</v>
      </c>
      <c r="X27" s="103">
        <f t="shared" si="15"/>
        <v>0</v>
      </c>
      <c r="Y27" s="101">
        <f t="shared" si="16"/>
        <v>0</v>
      </c>
      <c r="Z27" s="103">
        <f t="shared" si="17"/>
        <v>0</v>
      </c>
      <c r="AA27" s="58">
        <f t="shared" si="18"/>
        <v>0</v>
      </c>
      <c r="AB27" s="119">
        <f t="shared" si="19"/>
        <v>0</v>
      </c>
      <c r="AC27" s="104"/>
    </row>
    <row r="28" spans="1:29" ht="24.95" customHeight="1" x14ac:dyDescent="0.25">
      <c r="A28" s="1"/>
      <c r="B28" s="2"/>
      <c r="C28" s="2"/>
      <c r="D28" s="3"/>
      <c r="E28" s="4"/>
      <c r="F28" s="5"/>
      <c r="G28" s="5"/>
      <c r="H28" s="6"/>
      <c r="I28" s="6"/>
      <c r="J28" s="97">
        <f t="shared" si="4"/>
        <v>0</v>
      </c>
      <c r="K28" s="222" t="str">
        <f t="shared" si="1"/>
        <v/>
      </c>
      <c r="L28" s="98" t="str">
        <f t="shared" si="5"/>
        <v/>
      </c>
      <c r="M28" s="26"/>
      <c r="N28" s="8" t="s">
        <v>41</v>
      </c>
      <c r="O28" s="99">
        <f t="shared" si="6"/>
        <v>0</v>
      </c>
      <c r="P28" s="100">
        <f t="shared" si="7"/>
        <v>0</v>
      </c>
      <c r="Q28" s="100">
        <f t="shared" si="8"/>
        <v>0</v>
      </c>
      <c r="R28" s="100">
        <f t="shared" si="9"/>
        <v>0</v>
      </c>
      <c r="S28" s="9">
        <f t="shared" si="10"/>
        <v>0</v>
      </c>
      <c r="T28" s="10">
        <f t="shared" si="11"/>
        <v>0</v>
      </c>
      <c r="U28" s="101">
        <f t="shared" si="12"/>
        <v>0</v>
      </c>
      <c r="V28" s="102">
        <f t="shared" si="13"/>
        <v>0</v>
      </c>
      <c r="W28" s="101">
        <f t="shared" si="14"/>
        <v>0</v>
      </c>
      <c r="X28" s="103">
        <f t="shared" si="15"/>
        <v>0</v>
      </c>
      <c r="Y28" s="101">
        <f t="shared" si="16"/>
        <v>0</v>
      </c>
      <c r="Z28" s="103">
        <f t="shared" si="17"/>
        <v>0</v>
      </c>
      <c r="AA28" s="58">
        <f t="shared" si="18"/>
        <v>0</v>
      </c>
      <c r="AB28" s="119">
        <f t="shared" si="19"/>
        <v>0</v>
      </c>
      <c r="AC28" s="104"/>
    </row>
    <row r="29" spans="1:29" ht="24.95" customHeight="1" x14ac:dyDescent="0.25">
      <c r="A29" s="1"/>
      <c r="B29" s="2"/>
      <c r="C29" s="2"/>
      <c r="D29" s="3"/>
      <c r="E29" s="4"/>
      <c r="F29" s="5"/>
      <c r="G29" s="5"/>
      <c r="H29" s="6"/>
      <c r="I29" s="6"/>
      <c r="J29" s="97">
        <f t="shared" si="4"/>
        <v>0</v>
      </c>
      <c r="K29" s="222" t="str">
        <f t="shared" si="1"/>
        <v/>
      </c>
      <c r="L29" s="98" t="str">
        <f t="shared" si="5"/>
        <v/>
      </c>
      <c r="M29" s="26"/>
      <c r="N29" s="8" t="s">
        <v>41</v>
      </c>
      <c r="O29" s="99">
        <f t="shared" si="6"/>
        <v>0</v>
      </c>
      <c r="P29" s="100">
        <f t="shared" si="7"/>
        <v>0</v>
      </c>
      <c r="Q29" s="100">
        <f t="shared" si="8"/>
        <v>0</v>
      </c>
      <c r="R29" s="100">
        <f t="shared" si="9"/>
        <v>0</v>
      </c>
      <c r="S29" s="9">
        <f t="shared" si="10"/>
        <v>0</v>
      </c>
      <c r="T29" s="10">
        <f t="shared" si="11"/>
        <v>0</v>
      </c>
      <c r="U29" s="101">
        <f t="shared" si="12"/>
        <v>0</v>
      </c>
      <c r="V29" s="102">
        <f t="shared" si="13"/>
        <v>0</v>
      </c>
      <c r="W29" s="101">
        <f t="shared" si="14"/>
        <v>0</v>
      </c>
      <c r="X29" s="103">
        <f t="shared" si="15"/>
        <v>0</v>
      </c>
      <c r="Y29" s="101">
        <f t="shared" si="16"/>
        <v>0</v>
      </c>
      <c r="Z29" s="103">
        <f t="shared" si="17"/>
        <v>0</v>
      </c>
      <c r="AA29" s="58">
        <f t="shared" si="18"/>
        <v>0</v>
      </c>
      <c r="AB29" s="119">
        <f t="shared" si="19"/>
        <v>0</v>
      </c>
      <c r="AC29" s="104"/>
    </row>
    <row r="30" spans="1:29" ht="24.95" customHeight="1" x14ac:dyDescent="0.25">
      <c r="A30" s="1"/>
      <c r="B30" s="2"/>
      <c r="C30" s="2"/>
      <c r="D30" s="3"/>
      <c r="E30" s="4"/>
      <c r="F30" s="5"/>
      <c r="G30" s="5"/>
      <c r="H30" s="6"/>
      <c r="I30" s="6"/>
      <c r="J30" s="97">
        <f t="shared" si="4"/>
        <v>0</v>
      </c>
      <c r="K30" s="222" t="str">
        <f t="shared" si="1"/>
        <v/>
      </c>
      <c r="L30" s="98" t="str">
        <f t="shared" si="5"/>
        <v/>
      </c>
      <c r="M30" s="26"/>
      <c r="N30" s="8" t="s">
        <v>41</v>
      </c>
      <c r="O30" s="99">
        <f t="shared" si="6"/>
        <v>0</v>
      </c>
      <c r="P30" s="100">
        <f t="shared" si="7"/>
        <v>0</v>
      </c>
      <c r="Q30" s="100">
        <f t="shared" si="8"/>
        <v>0</v>
      </c>
      <c r="R30" s="100">
        <f t="shared" si="9"/>
        <v>0</v>
      </c>
      <c r="S30" s="9">
        <f t="shared" si="10"/>
        <v>0</v>
      </c>
      <c r="T30" s="10">
        <f t="shared" si="11"/>
        <v>0</v>
      </c>
      <c r="U30" s="101">
        <f t="shared" si="12"/>
        <v>0</v>
      </c>
      <c r="V30" s="102">
        <f t="shared" si="13"/>
        <v>0</v>
      </c>
      <c r="W30" s="101">
        <f t="shared" si="14"/>
        <v>0</v>
      </c>
      <c r="X30" s="103">
        <f t="shared" si="15"/>
        <v>0</v>
      </c>
      <c r="Y30" s="101">
        <f t="shared" si="16"/>
        <v>0</v>
      </c>
      <c r="Z30" s="103">
        <f t="shared" si="17"/>
        <v>0</v>
      </c>
      <c r="AA30" s="58">
        <f t="shared" si="18"/>
        <v>0</v>
      </c>
      <c r="AB30" s="119">
        <f t="shared" si="19"/>
        <v>0</v>
      </c>
      <c r="AC30" s="104"/>
    </row>
    <row r="31" spans="1:29" ht="24.95" customHeight="1" x14ac:dyDescent="0.25">
      <c r="A31" s="1"/>
      <c r="B31" s="2"/>
      <c r="C31" s="2"/>
      <c r="D31" s="3"/>
      <c r="E31" s="4"/>
      <c r="F31" s="5"/>
      <c r="G31" s="5"/>
      <c r="H31" s="6"/>
      <c r="I31" s="6"/>
      <c r="J31" s="97">
        <f t="shared" si="4"/>
        <v>0</v>
      </c>
      <c r="K31" s="222" t="str">
        <f t="shared" si="1"/>
        <v/>
      </c>
      <c r="L31" s="98" t="str">
        <f t="shared" si="5"/>
        <v/>
      </c>
      <c r="M31" s="26"/>
      <c r="N31" s="8" t="s">
        <v>41</v>
      </c>
      <c r="O31" s="99">
        <f t="shared" si="6"/>
        <v>0</v>
      </c>
      <c r="P31" s="100">
        <f t="shared" si="7"/>
        <v>0</v>
      </c>
      <c r="Q31" s="100">
        <f t="shared" si="8"/>
        <v>0</v>
      </c>
      <c r="R31" s="100">
        <f t="shared" si="9"/>
        <v>0</v>
      </c>
      <c r="S31" s="9">
        <f t="shared" si="10"/>
        <v>0</v>
      </c>
      <c r="T31" s="10">
        <f t="shared" si="11"/>
        <v>0</v>
      </c>
      <c r="U31" s="101">
        <f t="shared" si="12"/>
        <v>0</v>
      </c>
      <c r="V31" s="102">
        <f t="shared" si="13"/>
        <v>0</v>
      </c>
      <c r="W31" s="101">
        <f t="shared" si="14"/>
        <v>0</v>
      </c>
      <c r="X31" s="103">
        <f t="shared" si="15"/>
        <v>0</v>
      </c>
      <c r="Y31" s="101">
        <f t="shared" si="16"/>
        <v>0</v>
      </c>
      <c r="Z31" s="103">
        <f t="shared" si="17"/>
        <v>0</v>
      </c>
      <c r="AA31" s="58">
        <f t="shared" si="18"/>
        <v>0</v>
      </c>
      <c r="AB31" s="119">
        <f t="shared" si="19"/>
        <v>0</v>
      </c>
      <c r="AC31" s="104"/>
    </row>
    <row r="32" spans="1:29" ht="24.95" customHeight="1" x14ac:dyDescent="0.25">
      <c r="A32" s="1"/>
      <c r="B32" s="2"/>
      <c r="C32" s="2"/>
      <c r="D32" s="3"/>
      <c r="E32" s="4"/>
      <c r="F32" s="5"/>
      <c r="G32" s="5"/>
      <c r="H32" s="6"/>
      <c r="I32" s="6"/>
      <c r="J32" s="97">
        <f t="shared" si="4"/>
        <v>0</v>
      </c>
      <c r="K32" s="222" t="str">
        <f t="shared" si="1"/>
        <v/>
      </c>
      <c r="L32" s="98" t="str">
        <f t="shared" si="5"/>
        <v/>
      </c>
      <c r="M32" s="26"/>
      <c r="N32" s="8" t="s">
        <v>41</v>
      </c>
      <c r="O32" s="99">
        <f t="shared" si="6"/>
        <v>0</v>
      </c>
      <c r="P32" s="100">
        <f t="shared" si="7"/>
        <v>0</v>
      </c>
      <c r="Q32" s="100">
        <f t="shared" si="8"/>
        <v>0</v>
      </c>
      <c r="R32" s="100">
        <f t="shared" si="9"/>
        <v>0</v>
      </c>
      <c r="S32" s="9">
        <f t="shared" si="10"/>
        <v>0</v>
      </c>
      <c r="T32" s="10">
        <f t="shared" si="11"/>
        <v>0</v>
      </c>
      <c r="U32" s="101">
        <f t="shared" si="12"/>
        <v>0</v>
      </c>
      <c r="V32" s="102">
        <f t="shared" si="13"/>
        <v>0</v>
      </c>
      <c r="W32" s="101">
        <f t="shared" si="14"/>
        <v>0</v>
      </c>
      <c r="X32" s="103">
        <f t="shared" si="15"/>
        <v>0</v>
      </c>
      <c r="Y32" s="101">
        <f t="shared" si="16"/>
        <v>0</v>
      </c>
      <c r="Z32" s="103">
        <f t="shared" si="17"/>
        <v>0</v>
      </c>
      <c r="AA32" s="58">
        <f t="shared" si="18"/>
        <v>0</v>
      </c>
      <c r="AB32" s="119">
        <f t="shared" si="19"/>
        <v>0</v>
      </c>
      <c r="AC32" s="104"/>
    </row>
    <row r="33" spans="1:29" ht="24.95" customHeight="1" x14ac:dyDescent="0.25">
      <c r="A33" s="1"/>
      <c r="B33" s="2"/>
      <c r="C33" s="2"/>
      <c r="D33" s="3"/>
      <c r="E33" s="4"/>
      <c r="F33" s="5"/>
      <c r="G33" s="5"/>
      <c r="H33" s="6"/>
      <c r="I33" s="6"/>
      <c r="J33" s="97">
        <f t="shared" si="4"/>
        <v>0</v>
      </c>
      <c r="K33" s="222" t="str">
        <f t="shared" si="1"/>
        <v/>
      </c>
      <c r="L33" s="98" t="str">
        <f t="shared" si="5"/>
        <v/>
      </c>
      <c r="M33" s="26"/>
      <c r="N33" s="8" t="s">
        <v>41</v>
      </c>
      <c r="O33" s="99">
        <f t="shared" si="6"/>
        <v>0</v>
      </c>
      <c r="P33" s="100">
        <f t="shared" si="7"/>
        <v>0</v>
      </c>
      <c r="Q33" s="100">
        <f t="shared" si="8"/>
        <v>0</v>
      </c>
      <c r="R33" s="100">
        <f t="shared" si="9"/>
        <v>0</v>
      </c>
      <c r="S33" s="9">
        <f t="shared" si="10"/>
        <v>0</v>
      </c>
      <c r="T33" s="10">
        <f t="shared" si="11"/>
        <v>0</v>
      </c>
      <c r="U33" s="101">
        <f t="shared" si="12"/>
        <v>0</v>
      </c>
      <c r="V33" s="102">
        <f t="shared" si="13"/>
        <v>0</v>
      </c>
      <c r="W33" s="101">
        <f t="shared" si="14"/>
        <v>0</v>
      </c>
      <c r="X33" s="103">
        <f t="shared" si="15"/>
        <v>0</v>
      </c>
      <c r="Y33" s="101">
        <f t="shared" si="16"/>
        <v>0</v>
      </c>
      <c r="Z33" s="103">
        <f t="shared" si="17"/>
        <v>0</v>
      </c>
      <c r="AA33" s="58">
        <f t="shared" si="18"/>
        <v>0</v>
      </c>
      <c r="AB33" s="119">
        <f t="shared" si="19"/>
        <v>0</v>
      </c>
      <c r="AC33" s="104"/>
    </row>
    <row r="34" spans="1:29" ht="24.95" customHeight="1" x14ac:dyDescent="0.25">
      <c r="A34" s="1"/>
      <c r="B34" s="2"/>
      <c r="C34" s="2"/>
      <c r="D34" s="3"/>
      <c r="E34" s="4"/>
      <c r="F34" s="5"/>
      <c r="G34" s="5"/>
      <c r="H34" s="6"/>
      <c r="I34" s="6"/>
      <c r="J34" s="97">
        <f t="shared" si="4"/>
        <v>0</v>
      </c>
      <c r="K34" s="222" t="str">
        <f t="shared" si="1"/>
        <v/>
      </c>
      <c r="L34" s="98" t="str">
        <f t="shared" si="5"/>
        <v/>
      </c>
      <c r="M34" s="26"/>
      <c r="N34" s="8" t="s">
        <v>41</v>
      </c>
      <c r="O34" s="99">
        <f t="shared" si="6"/>
        <v>0</v>
      </c>
      <c r="P34" s="100">
        <f t="shared" si="7"/>
        <v>0</v>
      </c>
      <c r="Q34" s="100">
        <f t="shared" si="8"/>
        <v>0</v>
      </c>
      <c r="R34" s="100">
        <f t="shared" si="9"/>
        <v>0</v>
      </c>
      <c r="S34" s="9">
        <f t="shared" si="10"/>
        <v>0</v>
      </c>
      <c r="T34" s="10">
        <f t="shared" si="11"/>
        <v>0</v>
      </c>
      <c r="U34" s="101">
        <f t="shared" si="12"/>
        <v>0</v>
      </c>
      <c r="V34" s="102">
        <f t="shared" si="13"/>
        <v>0</v>
      </c>
      <c r="W34" s="101">
        <f t="shared" si="14"/>
        <v>0</v>
      </c>
      <c r="X34" s="103">
        <f t="shared" si="15"/>
        <v>0</v>
      </c>
      <c r="Y34" s="101">
        <f t="shared" si="16"/>
        <v>0</v>
      </c>
      <c r="Z34" s="103">
        <f t="shared" si="17"/>
        <v>0</v>
      </c>
      <c r="AA34" s="58">
        <f t="shared" si="18"/>
        <v>0</v>
      </c>
      <c r="AB34" s="119">
        <f t="shared" si="19"/>
        <v>0</v>
      </c>
      <c r="AC34" s="104"/>
    </row>
    <row r="35" spans="1:29" ht="24.95" customHeight="1" x14ac:dyDescent="0.25">
      <c r="A35" s="1"/>
      <c r="B35" s="2"/>
      <c r="C35" s="2"/>
      <c r="D35" s="3"/>
      <c r="E35" s="4"/>
      <c r="F35" s="5"/>
      <c r="G35" s="5"/>
      <c r="H35" s="6"/>
      <c r="I35" s="6"/>
      <c r="J35" s="97">
        <f t="shared" si="4"/>
        <v>0</v>
      </c>
      <c r="K35" s="222" t="str">
        <f t="shared" si="1"/>
        <v/>
      </c>
      <c r="L35" s="98" t="str">
        <f t="shared" si="5"/>
        <v/>
      </c>
      <c r="M35" s="26"/>
      <c r="N35" s="8" t="s">
        <v>41</v>
      </c>
      <c r="O35" s="99">
        <f t="shared" si="6"/>
        <v>0</v>
      </c>
      <c r="P35" s="100">
        <f t="shared" si="7"/>
        <v>0</v>
      </c>
      <c r="Q35" s="100">
        <f t="shared" si="8"/>
        <v>0</v>
      </c>
      <c r="R35" s="100">
        <f t="shared" si="9"/>
        <v>0</v>
      </c>
      <c r="S35" s="9">
        <f t="shared" si="10"/>
        <v>0</v>
      </c>
      <c r="T35" s="10">
        <f t="shared" si="11"/>
        <v>0</v>
      </c>
      <c r="U35" s="101">
        <f t="shared" si="12"/>
        <v>0</v>
      </c>
      <c r="V35" s="102">
        <f t="shared" si="13"/>
        <v>0</v>
      </c>
      <c r="W35" s="101">
        <f t="shared" si="14"/>
        <v>0</v>
      </c>
      <c r="X35" s="103">
        <f t="shared" si="15"/>
        <v>0</v>
      </c>
      <c r="Y35" s="101">
        <f t="shared" si="16"/>
        <v>0</v>
      </c>
      <c r="Z35" s="103">
        <f t="shared" si="17"/>
        <v>0</v>
      </c>
      <c r="AA35" s="58">
        <f t="shared" si="18"/>
        <v>0</v>
      </c>
      <c r="AB35" s="119">
        <f t="shared" si="19"/>
        <v>0</v>
      </c>
      <c r="AC35" s="104"/>
    </row>
    <row r="36" spans="1:29" ht="24.95" customHeight="1" x14ac:dyDescent="0.25">
      <c r="A36" s="1"/>
      <c r="B36" s="2"/>
      <c r="C36" s="2"/>
      <c r="D36" s="3"/>
      <c r="E36" s="4"/>
      <c r="F36" s="5"/>
      <c r="G36" s="5"/>
      <c r="H36" s="6"/>
      <c r="I36" s="6"/>
      <c r="J36" s="97">
        <f t="shared" si="4"/>
        <v>0</v>
      </c>
      <c r="K36" s="222" t="str">
        <f t="shared" si="1"/>
        <v/>
      </c>
      <c r="L36" s="98" t="str">
        <f t="shared" si="5"/>
        <v/>
      </c>
      <c r="M36" s="26"/>
      <c r="N36" s="8" t="s">
        <v>41</v>
      </c>
      <c r="O36" s="99">
        <f t="shared" si="6"/>
        <v>0</v>
      </c>
      <c r="P36" s="100">
        <f t="shared" si="7"/>
        <v>0</v>
      </c>
      <c r="Q36" s="100">
        <f t="shared" si="8"/>
        <v>0</v>
      </c>
      <c r="R36" s="100">
        <f t="shared" si="9"/>
        <v>0</v>
      </c>
      <c r="S36" s="9">
        <f t="shared" si="10"/>
        <v>0</v>
      </c>
      <c r="T36" s="10">
        <f t="shared" si="11"/>
        <v>0</v>
      </c>
      <c r="U36" s="101">
        <f t="shared" si="12"/>
        <v>0</v>
      </c>
      <c r="V36" s="102">
        <f t="shared" si="13"/>
        <v>0</v>
      </c>
      <c r="W36" s="101">
        <f t="shared" si="14"/>
        <v>0</v>
      </c>
      <c r="X36" s="103">
        <f t="shared" si="15"/>
        <v>0</v>
      </c>
      <c r="Y36" s="101">
        <f t="shared" si="16"/>
        <v>0</v>
      </c>
      <c r="Z36" s="103">
        <f t="shared" si="17"/>
        <v>0</v>
      </c>
      <c r="AA36" s="58">
        <f t="shared" si="18"/>
        <v>0</v>
      </c>
      <c r="AB36" s="119">
        <f t="shared" si="19"/>
        <v>0</v>
      </c>
      <c r="AC36" s="104"/>
    </row>
    <row r="37" spans="1:29" ht="24.95" customHeight="1" x14ac:dyDescent="0.25">
      <c r="A37" s="1"/>
      <c r="B37" s="2"/>
      <c r="C37" s="2"/>
      <c r="D37" s="3"/>
      <c r="E37" s="4"/>
      <c r="F37" s="5"/>
      <c r="G37" s="5"/>
      <c r="H37" s="6"/>
      <c r="I37" s="6"/>
      <c r="J37" s="97">
        <f t="shared" si="4"/>
        <v>0</v>
      </c>
      <c r="K37" s="222" t="str">
        <f t="shared" si="1"/>
        <v/>
      </c>
      <c r="L37" s="98" t="str">
        <f t="shared" si="5"/>
        <v/>
      </c>
      <c r="M37" s="26"/>
      <c r="N37" s="8" t="s">
        <v>41</v>
      </c>
      <c r="O37" s="99">
        <f t="shared" si="6"/>
        <v>0</v>
      </c>
      <c r="P37" s="100">
        <f t="shared" si="7"/>
        <v>0</v>
      </c>
      <c r="Q37" s="100">
        <f t="shared" si="8"/>
        <v>0</v>
      </c>
      <c r="R37" s="100">
        <f t="shared" si="9"/>
        <v>0</v>
      </c>
      <c r="S37" s="9">
        <f t="shared" si="10"/>
        <v>0</v>
      </c>
      <c r="T37" s="10">
        <f t="shared" si="11"/>
        <v>0</v>
      </c>
      <c r="U37" s="101">
        <f t="shared" si="12"/>
        <v>0</v>
      </c>
      <c r="V37" s="102">
        <f t="shared" si="13"/>
        <v>0</v>
      </c>
      <c r="W37" s="101">
        <f t="shared" si="14"/>
        <v>0</v>
      </c>
      <c r="X37" s="103">
        <f t="shared" si="15"/>
        <v>0</v>
      </c>
      <c r="Y37" s="101">
        <f t="shared" si="16"/>
        <v>0</v>
      </c>
      <c r="Z37" s="103">
        <f t="shared" si="17"/>
        <v>0</v>
      </c>
      <c r="AA37" s="58">
        <f t="shared" si="18"/>
        <v>0</v>
      </c>
      <c r="AB37" s="119">
        <f t="shared" si="19"/>
        <v>0</v>
      </c>
      <c r="AC37" s="104"/>
    </row>
    <row r="38" spans="1:29" ht="24.95" customHeight="1" x14ac:dyDescent="0.25">
      <c r="A38" s="1"/>
      <c r="B38" s="2"/>
      <c r="C38" s="2"/>
      <c r="D38" s="3"/>
      <c r="E38" s="4"/>
      <c r="F38" s="5"/>
      <c r="G38" s="5"/>
      <c r="H38" s="6"/>
      <c r="I38" s="6"/>
      <c r="J38" s="97">
        <f t="shared" si="4"/>
        <v>0</v>
      </c>
      <c r="K38" s="222" t="str">
        <f t="shared" si="1"/>
        <v/>
      </c>
      <c r="L38" s="98" t="str">
        <f t="shared" si="5"/>
        <v/>
      </c>
      <c r="M38" s="26"/>
      <c r="N38" s="8" t="s">
        <v>41</v>
      </c>
      <c r="O38" s="99">
        <f t="shared" si="6"/>
        <v>0</v>
      </c>
      <c r="P38" s="100">
        <f t="shared" si="7"/>
        <v>0</v>
      </c>
      <c r="Q38" s="100">
        <f t="shared" si="8"/>
        <v>0</v>
      </c>
      <c r="R38" s="100">
        <f t="shared" si="9"/>
        <v>0</v>
      </c>
      <c r="S38" s="9">
        <f t="shared" si="10"/>
        <v>0</v>
      </c>
      <c r="T38" s="10">
        <f t="shared" si="11"/>
        <v>0</v>
      </c>
      <c r="U38" s="101">
        <f t="shared" si="12"/>
        <v>0</v>
      </c>
      <c r="V38" s="102">
        <f t="shared" si="13"/>
        <v>0</v>
      </c>
      <c r="W38" s="101">
        <f t="shared" si="14"/>
        <v>0</v>
      </c>
      <c r="X38" s="103">
        <f t="shared" si="15"/>
        <v>0</v>
      </c>
      <c r="Y38" s="101">
        <f t="shared" si="16"/>
        <v>0</v>
      </c>
      <c r="Z38" s="103">
        <f t="shared" si="17"/>
        <v>0</v>
      </c>
      <c r="AA38" s="58">
        <f t="shared" si="18"/>
        <v>0</v>
      </c>
      <c r="AB38" s="119">
        <f t="shared" si="19"/>
        <v>0</v>
      </c>
      <c r="AC38" s="104"/>
    </row>
    <row r="39" spans="1:29" ht="24.95" customHeight="1" x14ac:dyDescent="0.25">
      <c r="A39" s="1"/>
      <c r="B39" s="2"/>
      <c r="C39" s="2"/>
      <c r="D39" s="3"/>
      <c r="E39" s="4"/>
      <c r="F39" s="5"/>
      <c r="G39" s="5"/>
      <c r="H39" s="6"/>
      <c r="I39" s="6"/>
      <c r="J39" s="97">
        <f t="shared" si="4"/>
        <v>0</v>
      </c>
      <c r="K39" s="222" t="str">
        <f t="shared" si="1"/>
        <v/>
      </c>
      <c r="L39" s="98" t="str">
        <f t="shared" si="5"/>
        <v/>
      </c>
      <c r="M39" s="26"/>
      <c r="N39" s="8" t="s">
        <v>41</v>
      </c>
      <c r="O39" s="99">
        <f t="shared" si="6"/>
        <v>0</v>
      </c>
      <c r="P39" s="100">
        <f t="shared" si="7"/>
        <v>0</v>
      </c>
      <c r="Q39" s="100">
        <f t="shared" si="8"/>
        <v>0</v>
      </c>
      <c r="R39" s="100">
        <f t="shared" si="9"/>
        <v>0</v>
      </c>
      <c r="S39" s="9">
        <f t="shared" si="10"/>
        <v>0</v>
      </c>
      <c r="T39" s="10">
        <f t="shared" si="11"/>
        <v>0</v>
      </c>
      <c r="U39" s="101">
        <f t="shared" si="12"/>
        <v>0</v>
      </c>
      <c r="V39" s="102">
        <f t="shared" si="13"/>
        <v>0</v>
      </c>
      <c r="W39" s="101">
        <f t="shared" si="14"/>
        <v>0</v>
      </c>
      <c r="X39" s="103">
        <f t="shared" si="15"/>
        <v>0</v>
      </c>
      <c r="Y39" s="101">
        <f t="shared" si="16"/>
        <v>0</v>
      </c>
      <c r="Z39" s="103">
        <f t="shared" si="17"/>
        <v>0</v>
      </c>
      <c r="AA39" s="58">
        <f t="shared" si="18"/>
        <v>0</v>
      </c>
      <c r="AB39" s="119">
        <f t="shared" si="19"/>
        <v>0</v>
      </c>
      <c r="AC39" s="104"/>
    </row>
    <row r="40" spans="1:29" ht="24.95" customHeight="1" x14ac:dyDescent="0.25">
      <c r="A40" s="1"/>
      <c r="B40" s="2"/>
      <c r="C40" s="2"/>
      <c r="D40" s="3"/>
      <c r="E40" s="4"/>
      <c r="F40" s="5"/>
      <c r="G40" s="5"/>
      <c r="H40" s="6"/>
      <c r="I40" s="6"/>
      <c r="J40" s="97">
        <f t="shared" si="4"/>
        <v>0</v>
      </c>
      <c r="K40" s="222" t="str">
        <f t="shared" si="1"/>
        <v/>
      </c>
      <c r="L40" s="98" t="str">
        <f t="shared" si="5"/>
        <v/>
      </c>
      <c r="M40" s="26"/>
      <c r="N40" s="8" t="s">
        <v>41</v>
      </c>
      <c r="O40" s="99">
        <f t="shared" si="6"/>
        <v>0</v>
      </c>
      <c r="P40" s="100">
        <f t="shared" si="7"/>
        <v>0</v>
      </c>
      <c r="Q40" s="100">
        <f t="shared" si="8"/>
        <v>0</v>
      </c>
      <c r="R40" s="100">
        <f t="shared" si="9"/>
        <v>0</v>
      </c>
      <c r="S40" s="9">
        <f t="shared" si="10"/>
        <v>0</v>
      </c>
      <c r="T40" s="10">
        <f t="shared" si="11"/>
        <v>0</v>
      </c>
      <c r="U40" s="101">
        <f t="shared" si="12"/>
        <v>0</v>
      </c>
      <c r="V40" s="102">
        <f t="shared" si="13"/>
        <v>0</v>
      </c>
      <c r="W40" s="101">
        <f t="shared" si="14"/>
        <v>0</v>
      </c>
      <c r="X40" s="103">
        <f t="shared" si="15"/>
        <v>0</v>
      </c>
      <c r="Y40" s="101">
        <f t="shared" si="16"/>
        <v>0</v>
      </c>
      <c r="Z40" s="103">
        <f t="shared" si="17"/>
        <v>0</v>
      </c>
      <c r="AA40" s="58">
        <f t="shared" si="18"/>
        <v>0</v>
      </c>
      <c r="AB40" s="119">
        <f t="shared" si="19"/>
        <v>0</v>
      </c>
      <c r="AC40" s="104"/>
    </row>
    <row r="41" spans="1:29" ht="24.95" customHeight="1" x14ac:dyDescent="0.25">
      <c r="A41" s="1"/>
      <c r="B41" s="2"/>
      <c r="C41" s="2"/>
      <c r="D41" s="3"/>
      <c r="E41" s="4"/>
      <c r="F41" s="5"/>
      <c r="G41" s="5"/>
      <c r="H41" s="6"/>
      <c r="I41" s="6"/>
      <c r="J41" s="97">
        <f t="shared" si="4"/>
        <v>0</v>
      </c>
      <c r="K41" s="222" t="str">
        <f t="shared" si="1"/>
        <v/>
      </c>
      <c r="L41" s="98" t="str">
        <f t="shared" si="5"/>
        <v/>
      </c>
      <c r="M41" s="26"/>
      <c r="N41" s="8" t="s">
        <v>41</v>
      </c>
      <c r="O41" s="99">
        <f t="shared" si="6"/>
        <v>0</v>
      </c>
      <c r="P41" s="100">
        <f t="shared" si="7"/>
        <v>0</v>
      </c>
      <c r="Q41" s="100">
        <f t="shared" si="8"/>
        <v>0</v>
      </c>
      <c r="R41" s="100">
        <f t="shared" si="9"/>
        <v>0</v>
      </c>
      <c r="S41" s="9">
        <f t="shared" si="10"/>
        <v>0</v>
      </c>
      <c r="T41" s="10">
        <f t="shared" si="11"/>
        <v>0</v>
      </c>
      <c r="U41" s="101">
        <f t="shared" si="12"/>
        <v>0</v>
      </c>
      <c r="V41" s="102">
        <f t="shared" si="13"/>
        <v>0</v>
      </c>
      <c r="W41" s="101">
        <f t="shared" si="14"/>
        <v>0</v>
      </c>
      <c r="X41" s="103">
        <f t="shared" si="15"/>
        <v>0</v>
      </c>
      <c r="Y41" s="101">
        <f t="shared" si="16"/>
        <v>0</v>
      </c>
      <c r="Z41" s="103">
        <f t="shared" si="17"/>
        <v>0</v>
      </c>
      <c r="AA41" s="58">
        <f t="shared" si="18"/>
        <v>0</v>
      </c>
      <c r="AB41" s="119">
        <f t="shared" si="19"/>
        <v>0</v>
      </c>
      <c r="AC41" s="104"/>
    </row>
    <row r="42" spans="1:29" ht="24.95" customHeight="1" x14ac:dyDescent="0.25">
      <c r="A42" s="1"/>
      <c r="B42" s="2"/>
      <c r="C42" s="2"/>
      <c r="D42" s="3"/>
      <c r="E42" s="4"/>
      <c r="F42" s="5"/>
      <c r="G42" s="5"/>
      <c r="H42" s="6"/>
      <c r="I42" s="6"/>
      <c r="J42" s="97">
        <f t="shared" si="4"/>
        <v>0</v>
      </c>
      <c r="K42" s="222" t="str">
        <f t="shared" si="1"/>
        <v/>
      </c>
      <c r="L42" s="98" t="str">
        <f t="shared" si="5"/>
        <v/>
      </c>
      <c r="M42" s="26"/>
      <c r="N42" s="8" t="s">
        <v>41</v>
      </c>
      <c r="O42" s="99">
        <f t="shared" si="6"/>
        <v>0</v>
      </c>
      <c r="P42" s="100">
        <f t="shared" si="7"/>
        <v>0</v>
      </c>
      <c r="Q42" s="100">
        <f t="shared" si="8"/>
        <v>0</v>
      </c>
      <c r="R42" s="100">
        <f t="shared" si="9"/>
        <v>0</v>
      </c>
      <c r="S42" s="9">
        <f t="shared" si="10"/>
        <v>0</v>
      </c>
      <c r="T42" s="10">
        <f t="shared" si="11"/>
        <v>0</v>
      </c>
      <c r="U42" s="101">
        <f t="shared" si="12"/>
        <v>0</v>
      </c>
      <c r="V42" s="102">
        <f t="shared" si="13"/>
        <v>0</v>
      </c>
      <c r="W42" s="101">
        <f t="shared" si="14"/>
        <v>0</v>
      </c>
      <c r="X42" s="103">
        <f t="shared" si="15"/>
        <v>0</v>
      </c>
      <c r="Y42" s="101">
        <f t="shared" si="16"/>
        <v>0</v>
      </c>
      <c r="Z42" s="103">
        <f t="shared" si="17"/>
        <v>0</v>
      </c>
      <c r="AA42" s="58">
        <f t="shared" si="18"/>
        <v>0</v>
      </c>
      <c r="AB42" s="119">
        <f t="shared" si="19"/>
        <v>0</v>
      </c>
      <c r="AC42" s="104"/>
    </row>
    <row r="43" spans="1:29" ht="24.95" customHeight="1" x14ac:dyDescent="0.25">
      <c r="A43" s="1"/>
      <c r="B43" s="2"/>
      <c r="C43" s="2"/>
      <c r="D43" s="3"/>
      <c r="E43" s="4"/>
      <c r="F43" s="5"/>
      <c r="G43" s="5"/>
      <c r="H43" s="6"/>
      <c r="I43" s="6"/>
      <c r="J43" s="97">
        <f t="shared" si="4"/>
        <v>0</v>
      </c>
      <c r="K43" s="222" t="str">
        <f t="shared" si="1"/>
        <v/>
      </c>
      <c r="L43" s="98" t="str">
        <f t="shared" si="5"/>
        <v/>
      </c>
      <c r="M43" s="26"/>
      <c r="N43" s="8" t="s">
        <v>41</v>
      </c>
      <c r="O43" s="99">
        <f t="shared" si="6"/>
        <v>0</v>
      </c>
      <c r="P43" s="100">
        <f t="shared" si="7"/>
        <v>0</v>
      </c>
      <c r="Q43" s="100">
        <f t="shared" si="8"/>
        <v>0</v>
      </c>
      <c r="R43" s="100">
        <f t="shared" si="9"/>
        <v>0</v>
      </c>
      <c r="S43" s="9">
        <f t="shared" si="10"/>
        <v>0</v>
      </c>
      <c r="T43" s="10">
        <f t="shared" si="11"/>
        <v>0</v>
      </c>
      <c r="U43" s="101">
        <f t="shared" si="12"/>
        <v>0</v>
      </c>
      <c r="V43" s="102">
        <f t="shared" si="13"/>
        <v>0</v>
      </c>
      <c r="W43" s="101">
        <f t="shared" si="14"/>
        <v>0</v>
      </c>
      <c r="X43" s="103">
        <f t="shared" si="15"/>
        <v>0</v>
      </c>
      <c r="Y43" s="101">
        <f t="shared" si="16"/>
        <v>0</v>
      </c>
      <c r="Z43" s="103">
        <f t="shared" si="17"/>
        <v>0</v>
      </c>
      <c r="AA43" s="58">
        <f t="shared" si="18"/>
        <v>0</v>
      </c>
      <c r="AB43" s="119">
        <f t="shared" si="19"/>
        <v>0</v>
      </c>
      <c r="AC43" s="104"/>
    </row>
    <row r="44" spans="1:29" ht="24.95" customHeight="1" x14ac:dyDescent="0.25">
      <c r="A44" s="1"/>
      <c r="B44" s="2"/>
      <c r="C44" s="2"/>
      <c r="D44" s="3"/>
      <c r="E44" s="4"/>
      <c r="F44" s="5"/>
      <c r="G44" s="5"/>
      <c r="H44" s="6"/>
      <c r="I44" s="6"/>
      <c r="J44" s="97">
        <f t="shared" si="4"/>
        <v>0</v>
      </c>
      <c r="K44" s="222" t="str">
        <f t="shared" si="1"/>
        <v/>
      </c>
      <c r="L44" s="98" t="str">
        <f t="shared" si="5"/>
        <v/>
      </c>
      <c r="M44" s="26"/>
      <c r="N44" s="8" t="s">
        <v>41</v>
      </c>
      <c r="O44" s="99">
        <f t="shared" si="6"/>
        <v>0</v>
      </c>
      <c r="P44" s="100">
        <f t="shared" si="7"/>
        <v>0</v>
      </c>
      <c r="Q44" s="100">
        <f t="shared" si="8"/>
        <v>0</v>
      </c>
      <c r="R44" s="100">
        <f t="shared" si="9"/>
        <v>0</v>
      </c>
      <c r="S44" s="9">
        <f t="shared" si="10"/>
        <v>0</v>
      </c>
      <c r="T44" s="10">
        <f t="shared" si="11"/>
        <v>0</v>
      </c>
      <c r="U44" s="101">
        <f t="shared" si="12"/>
        <v>0</v>
      </c>
      <c r="V44" s="102">
        <f t="shared" si="13"/>
        <v>0</v>
      </c>
      <c r="W44" s="101">
        <f t="shared" si="14"/>
        <v>0</v>
      </c>
      <c r="X44" s="103">
        <f t="shared" si="15"/>
        <v>0</v>
      </c>
      <c r="Y44" s="101">
        <f t="shared" si="16"/>
        <v>0</v>
      </c>
      <c r="Z44" s="103">
        <f t="shared" si="17"/>
        <v>0</v>
      </c>
      <c r="AA44" s="58">
        <f t="shared" si="18"/>
        <v>0</v>
      </c>
      <c r="AB44" s="119">
        <f t="shared" si="19"/>
        <v>0</v>
      </c>
      <c r="AC44" s="104"/>
    </row>
    <row r="45" spans="1:29" ht="24.95" customHeight="1" x14ac:dyDescent="0.25">
      <c r="A45" s="1"/>
      <c r="B45" s="2"/>
      <c r="C45" s="2"/>
      <c r="D45" s="3"/>
      <c r="E45" s="4"/>
      <c r="F45" s="5"/>
      <c r="G45" s="5"/>
      <c r="H45" s="6"/>
      <c r="I45" s="6"/>
      <c r="J45" s="97">
        <f t="shared" si="4"/>
        <v>0</v>
      </c>
      <c r="K45" s="222" t="str">
        <f t="shared" si="1"/>
        <v/>
      </c>
      <c r="L45" s="98" t="str">
        <f t="shared" si="5"/>
        <v/>
      </c>
      <c r="M45" s="26"/>
      <c r="N45" s="8" t="s">
        <v>41</v>
      </c>
      <c r="O45" s="99">
        <f t="shared" si="6"/>
        <v>0</v>
      </c>
      <c r="P45" s="100">
        <f t="shared" si="7"/>
        <v>0</v>
      </c>
      <c r="Q45" s="100">
        <f t="shared" si="8"/>
        <v>0</v>
      </c>
      <c r="R45" s="100">
        <f t="shared" si="9"/>
        <v>0</v>
      </c>
      <c r="S45" s="9">
        <f t="shared" si="10"/>
        <v>0</v>
      </c>
      <c r="T45" s="10">
        <f t="shared" si="11"/>
        <v>0</v>
      </c>
      <c r="U45" s="101">
        <f t="shared" si="12"/>
        <v>0</v>
      </c>
      <c r="V45" s="102">
        <f t="shared" si="13"/>
        <v>0</v>
      </c>
      <c r="W45" s="101">
        <f t="shared" si="14"/>
        <v>0</v>
      </c>
      <c r="X45" s="103">
        <f t="shared" si="15"/>
        <v>0</v>
      </c>
      <c r="Y45" s="101">
        <f t="shared" si="16"/>
        <v>0</v>
      </c>
      <c r="Z45" s="103">
        <f t="shared" si="17"/>
        <v>0</v>
      </c>
      <c r="AA45" s="58">
        <f t="shared" si="18"/>
        <v>0</v>
      </c>
      <c r="AB45" s="119">
        <f t="shared" si="19"/>
        <v>0</v>
      </c>
      <c r="AC45" s="104"/>
    </row>
    <row r="46" spans="1:29" ht="24.95" customHeight="1" x14ac:dyDescent="0.25">
      <c r="A46" s="1"/>
      <c r="B46" s="2"/>
      <c r="C46" s="2"/>
      <c r="D46" s="3"/>
      <c r="E46" s="4"/>
      <c r="F46" s="5"/>
      <c r="G46" s="5"/>
      <c r="H46" s="6"/>
      <c r="I46" s="6"/>
      <c r="J46" s="97">
        <f t="shared" si="4"/>
        <v>0</v>
      </c>
      <c r="K46" s="222" t="str">
        <f t="shared" si="1"/>
        <v/>
      </c>
      <c r="L46" s="98" t="str">
        <f t="shared" si="5"/>
        <v/>
      </c>
      <c r="M46" s="26"/>
      <c r="N46" s="8" t="s">
        <v>41</v>
      </c>
      <c r="O46" s="99">
        <f t="shared" si="6"/>
        <v>0</v>
      </c>
      <c r="P46" s="100">
        <f t="shared" si="7"/>
        <v>0</v>
      </c>
      <c r="Q46" s="100">
        <f t="shared" si="8"/>
        <v>0</v>
      </c>
      <c r="R46" s="100">
        <f t="shared" si="9"/>
        <v>0</v>
      </c>
      <c r="S46" s="9">
        <f t="shared" si="10"/>
        <v>0</v>
      </c>
      <c r="T46" s="10">
        <f t="shared" si="11"/>
        <v>0</v>
      </c>
      <c r="U46" s="101">
        <f t="shared" si="12"/>
        <v>0</v>
      </c>
      <c r="V46" s="102">
        <f t="shared" si="13"/>
        <v>0</v>
      </c>
      <c r="W46" s="101">
        <f t="shared" si="14"/>
        <v>0</v>
      </c>
      <c r="X46" s="103">
        <f t="shared" si="15"/>
        <v>0</v>
      </c>
      <c r="Y46" s="101">
        <f t="shared" si="16"/>
        <v>0</v>
      </c>
      <c r="Z46" s="103">
        <f t="shared" si="17"/>
        <v>0</v>
      </c>
      <c r="AA46" s="58">
        <f t="shared" si="18"/>
        <v>0</v>
      </c>
      <c r="AB46" s="119">
        <f t="shared" si="19"/>
        <v>0</v>
      </c>
      <c r="AC46" s="104"/>
    </row>
    <row r="47" spans="1:29" ht="24.95" customHeight="1" x14ac:dyDescent="0.25">
      <c r="A47" s="1"/>
      <c r="B47" s="2"/>
      <c r="C47" s="2"/>
      <c r="D47" s="3"/>
      <c r="E47" s="4"/>
      <c r="F47" s="5"/>
      <c r="G47" s="5"/>
      <c r="H47" s="6"/>
      <c r="I47" s="6"/>
      <c r="J47" s="97">
        <f t="shared" si="4"/>
        <v>0</v>
      </c>
      <c r="K47" s="222" t="str">
        <f t="shared" si="1"/>
        <v/>
      </c>
      <c r="L47" s="98" t="str">
        <f t="shared" si="5"/>
        <v/>
      </c>
      <c r="M47" s="26"/>
      <c r="N47" s="8" t="s">
        <v>41</v>
      </c>
      <c r="O47" s="99">
        <f t="shared" si="6"/>
        <v>0</v>
      </c>
      <c r="P47" s="100">
        <f t="shared" si="7"/>
        <v>0</v>
      </c>
      <c r="Q47" s="100">
        <f t="shared" si="8"/>
        <v>0</v>
      </c>
      <c r="R47" s="100">
        <f t="shared" si="9"/>
        <v>0</v>
      </c>
      <c r="S47" s="9">
        <f t="shared" si="10"/>
        <v>0</v>
      </c>
      <c r="T47" s="10">
        <f t="shared" si="11"/>
        <v>0</v>
      </c>
      <c r="U47" s="101">
        <f t="shared" si="12"/>
        <v>0</v>
      </c>
      <c r="V47" s="102">
        <f t="shared" si="13"/>
        <v>0</v>
      </c>
      <c r="W47" s="101">
        <f t="shared" si="14"/>
        <v>0</v>
      </c>
      <c r="X47" s="103">
        <f t="shared" si="15"/>
        <v>0</v>
      </c>
      <c r="Y47" s="101">
        <f t="shared" si="16"/>
        <v>0</v>
      </c>
      <c r="Z47" s="103">
        <f t="shared" si="17"/>
        <v>0</v>
      </c>
      <c r="AA47" s="58">
        <f t="shared" si="18"/>
        <v>0</v>
      </c>
      <c r="AB47" s="119">
        <f t="shared" si="19"/>
        <v>0</v>
      </c>
      <c r="AC47" s="104"/>
    </row>
    <row r="48" spans="1:29" ht="24.95" customHeight="1" x14ac:dyDescent="0.25">
      <c r="A48" s="1"/>
      <c r="B48" s="2"/>
      <c r="C48" s="2"/>
      <c r="D48" s="3"/>
      <c r="E48" s="4"/>
      <c r="F48" s="5"/>
      <c r="G48" s="5"/>
      <c r="H48" s="6"/>
      <c r="I48" s="6"/>
      <c r="J48" s="97">
        <f t="shared" si="4"/>
        <v>0</v>
      </c>
      <c r="K48" s="222" t="str">
        <f t="shared" si="1"/>
        <v/>
      </c>
      <c r="L48" s="98" t="str">
        <f t="shared" si="5"/>
        <v/>
      </c>
      <c r="M48" s="26"/>
      <c r="N48" s="8" t="s">
        <v>41</v>
      </c>
      <c r="O48" s="99">
        <f t="shared" si="6"/>
        <v>0</v>
      </c>
      <c r="P48" s="100">
        <f t="shared" si="7"/>
        <v>0</v>
      </c>
      <c r="Q48" s="100">
        <f t="shared" si="8"/>
        <v>0</v>
      </c>
      <c r="R48" s="100">
        <f t="shared" si="9"/>
        <v>0</v>
      </c>
      <c r="S48" s="9">
        <f t="shared" si="10"/>
        <v>0</v>
      </c>
      <c r="T48" s="10">
        <f t="shared" si="11"/>
        <v>0</v>
      </c>
      <c r="U48" s="101">
        <f t="shared" si="12"/>
        <v>0</v>
      </c>
      <c r="V48" s="102">
        <f t="shared" si="13"/>
        <v>0</v>
      </c>
      <c r="W48" s="101">
        <f t="shared" si="14"/>
        <v>0</v>
      </c>
      <c r="X48" s="103">
        <f t="shared" si="15"/>
        <v>0</v>
      </c>
      <c r="Y48" s="101">
        <f t="shared" si="16"/>
        <v>0</v>
      </c>
      <c r="Z48" s="103">
        <f t="shared" si="17"/>
        <v>0</v>
      </c>
      <c r="AA48" s="58">
        <f t="shared" si="18"/>
        <v>0</v>
      </c>
      <c r="AB48" s="119">
        <f t="shared" si="19"/>
        <v>0</v>
      </c>
      <c r="AC48" s="104"/>
    </row>
    <row r="49" spans="1:29" ht="24.95" customHeight="1" x14ac:dyDescent="0.25">
      <c r="A49" s="1"/>
      <c r="B49" s="2"/>
      <c r="C49" s="2"/>
      <c r="D49" s="3"/>
      <c r="E49" s="4"/>
      <c r="F49" s="5"/>
      <c r="G49" s="5"/>
      <c r="H49" s="6"/>
      <c r="I49" s="6"/>
      <c r="J49" s="97">
        <f t="shared" si="4"/>
        <v>0</v>
      </c>
      <c r="K49" s="222" t="str">
        <f t="shared" si="1"/>
        <v/>
      </c>
      <c r="L49" s="98" t="str">
        <f t="shared" si="5"/>
        <v/>
      </c>
      <c r="M49" s="26"/>
      <c r="N49" s="8" t="s">
        <v>41</v>
      </c>
      <c r="O49" s="99">
        <f t="shared" si="6"/>
        <v>0</v>
      </c>
      <c r="P49" s="100">
        <f t="shared" si="7"/>
        <v>0</v>
      </c>
      <c r="Q49" s="100">
        <f t="shared" si="8"/>
        <v>0</v>
      </c>
      <c r="R49" s="100">
        <f t="shared" si="9"/>
        <v>0</v>
      </c>
      <c r="S49" s="9">
        <f t="shared" si="10"/>
        <v>0</v>
      </c>
      <c r="T49" s="10">
        <f t="shared" si="11"/>
        <v>0</v>
      </c>
      <c r="U49" s="101">
        <f t="shared" si="12"/>
        <v>0</v>
      </c>
      <c r="V49" s="102">
        <f t="shared" si="13"/>
        <v>0</v>
      </c>
      <c r="W49" s="101">
        <f t="shared" si="14"/>
        <v>0</v>
      </c>
      <c r="X49" s="103">
        <f t="shared" si="15"/>
        <v>0</v>
      </c>
      <c r="Y49" s="101">
        <f t="shared" si="16"/>
        <v>0</v>
      </c>
      <c r="Z49" s="103">
        <f t="shared" si="17"/>
        <v>0</v>
      </c>
      <c r="AA49" s="58">
        <f t="shared" si="18"/>
        <v>0</v>
      </c>
      <c r="AB49" s="119">
        <f t="shared" si="19"/>
        <v>0</v>
      </c>
      <c r="AC49" s="104"/>
    </row>
    <row r="50" spans="1:29" ht="24.95" customHeight="1" x14ac:dyDescent="0.25">
      <c r="A50" s="1"/>
      <c r="B50" s="2"/>
      <c r="C50" s="2"/>
      <c r="D50" s="3"/>
      <c r="E50" s="4"/>
      <c r="F50" s="5"/>
      <c r="G50" s="5"/>
      <c r="H50" s="6"/>
      <c r="I50" s="6"/>
      <c r="J50" s="97">
        <f t="shared" si="4"/>
        <v>0</v>
      </c>
      <c r="K50" s="222" t="str">
        <f t="shared" si="1"/>
        <v/>
      </c>
      <c r="L50" s="98" t="str">
        <f t="shared" si="5"/>
        <v/>
      </c>
      <c r="M50" s="26"/>
      <c r="N50" s="8" t="s">
        <v>41</v>
      </c>
      <c r="O50" s="99">
        <f t="shared" si="6"/>
        <v>0</v>
      </c>
      <c r="P50" s="100">
        <f t="shared" si="7"/>
        <v>0</v>
      </c>
      <c r="Q50" s="100">
        <f t="shared" si="8"/>
        <v>0</v>
      </c>
      <c r="R50" s="100">
        <f t="shared" si="9"/>
        <v>0</v>
      </c>
      <c r="S50" s="9">
        <f t="shared" si="10"/>
        <v>0</v>
      </c>
      <c r="T50" s="10">
        <f t="shared" si="11"/>
        <v>0</v>
      </c>
      <c r="U50" s="101">
        <f t="shared" si="12"/>
        <v>0</v>
      </c>
      <c r="V50" s="102">
        <f t="shared" si="13"/>
        <v>0</v>
      </c>
      <c r="W50" s="101">
        <f t="shared" si="14"/>
        <v>0</v>
      </c>
      <c r="X50" s="103">
        <f t="shared" si="15"/>
        <v>0</v>
      </c>
      <c r="Y50" s="101">
        <f t="shared" si="16"/>
        <v>0</v>
      </c>
      <c r="Z50" s="103">
        <f t="shared" si="17"/>
        <v>0</v>
      </c>
      <c r="AA50" s="58">
        <f t="shared" si="18"/>
        <v>0</v>
      </c>
      <c r="AB50" s="119">
        <f t="shared" si="19"/>
        <v>0</v>
      </c>
      <c r="AC50" s="104"/>
    </row>
    <row r="51" spans="1:29" ht="24.95" customHeight="1" x14ac:dyDescent="0.25">
      <c r="A51" s="1"/>
      <c r="B51" s="2"/>
      <c r="C51" s="2"/>
      <c r="D51" s="3"/>
      <c r="E51" s="4"/>
      <c r="F51" s="5"/>
      <c r="G51" s="5"/>
      <c r="H51" s="6"/>
      <c r="I51" s="6"/>
      <c r="J51" s="97">
        <f t="shared" si="4"/>
        <v>0</v>
      </c>
      <c r="K51" s="222" t="str">
        <f t="shared" si="1"/>
        <v/>
      </c>
      <c r="L51" s="98" t="str">
        <f t="shared" si="5"/>
        <v/>
      </c>
      <c r="M51" s="26"/>
      <c r="N51" s="8" t="s">
        <v>41</v>
      </c>
      <c r="O51" s="99">
        <f t="shared" si="6"/>
        <v>0</v>
      </c>
      <c r="P51" s="100">
        <f t="shared" si="7"/>
        <v>0</v>
      </c>
      <c r="Q51" s="100">
        <f t="shared" si="8"/>
        <v>0</v>
      </c>
      <c r="R51" s="100">
        <f t="shared" si="9"/>
        <v>0</v>
      </c>
      <c r="S51" s="9">
        <f t="shared" si="10"/>
        <v>0</v>
      </c>
      <c r="T51" s="10">
        <f t="shared" si="11"/>
        <v>0</v>
      </c>
      <c r="U51" s="101">
        <f t="shared" si="12"/>
        <v>0</v>
      </c>
      <c r="V51" s="102">
        <f t="shared" si="13"/>
        <v>0</v>
      </c>
      <c r="W51" s="101">
        <f t="shared" si="14"/>
        <v>0</v>
      </c>
      <c r="X51" s="103">
        <f t="shared" si="15"/>
        <v>0</v>
      </c>
      <c r="Y51" s="101">
        <f t="shared" si="16"/>
        <v>0</v>
      </c>
      <c r="Z51" s="103">
        <f t="shared" si="17"/>
        <v>0</v>
      </c>
      <c r="AA51" s="58">
        <f t="shared" si="18"/>
        <v>0</v>
      </c>
      <c r="AB51" s="119">
        <f t="shared" si="19"/>
        <v>0</v>
      </c>
      <c r="AC51" s="104"/>
    </row>
    <row r="52" spans="1:29" ht="24.95" customHeight="1" x14ac:dyDescent="0.25">
      <c r="A52" s="1"/>
      <c r="B52" s="2"/>
      <c r="C52" s="2"/>
      <c r="D52" s="3"/>
      <c r="E52" s="4"/>
      <c r="F52" s="5"/>
      <c r="G52" s="5"/>
      <c r="H52" s="6"/>
      <c r="I52" s="6"/>
      <c r="J52" s="97">
        <f t="shared" si="4"/>
        <v>0</v>
      </c>
      <c r="K52" s="222" t="str">
        <f t="shared" si="1"/>
        <v/>
      </c>
      <c r="L52" s="98" t="str">
        <f t="shared" si="5"/>
        <v/>
      </c>
      <c r="M52" s="26"/>
      <c r="N52" s="8" t="s">
        <v>41</v>
      </c>
      <c r="O52" s="99">
        <f t="shared" si="6"/>
        <v>0</v>
      </c>
      <c r="P52" s="100">
        <f t="shared" si="7"/>
        <v>0</v>
      </c>
      <c r="Q52" s="100">
        <f t="shared" si="8"/>
        <v>0</v>
      </c>
      <c r="R52" s="100">
        <f t="shared" si="9"/>
        <v>0</v>
      </c>
      <c r="S52" s="9">
        <f t="shared" si="10"/>
        <v>0</v>
      </c>
      <c r="T52" s="10">
        <f t="shared" si="11"/>
        <v>0</v>
      </c>
      <c r="U52" s="101">
        <f t="shared" si="12"/>
        <v>0</v>
      </c>
      <c r="V52" s="102">
        <f t="shared" si="13"/>
        <v>0</v>
      </c>
      <c r="W52" s="101">
        <f t="shared" si="14"/>
        <v>0</v>
      </c>
      <c r="X52" s="103">
        <f t="shared" si="15"/>
        <v>0</v>
      </c>
      <c r="Y52" s="101">
        <f t="shared" si="16"/>
        <v>0</v>
      </c>
      <c r="Z52" s="103">
        <f t="shared" si="17"/>
        <v>0</v>
      </c>
      <c r="AA52" s="58">
        <f t="shared" si="18"/>
        <v>0</v>
      </c>
      <c r="AB52" s="119">
        <f t="shared" si="19"/>
        <v>0</v>
      </c>
      <c r="AC52" s="104"/>
    </row>
    <row r="53" spans="1:29" ht="24.95" customHeight="1" x14ac:dyDescent="0.25">
      <c r="A53" s="1"/>
      <c r="B53" s="2"/>
      <c r="C53" s="2"/>
      <c r="D53" s="3"/>
      <c r="E53" s="4"/>
      <c r="F53" s="5"/>
      <c r="G53" s="5"/>
      <c r="H53" s="6"/>
      <c r="I53" s="6"/>
      <c r="J53" s="97">
        <f t="shared" si="4"/>
        <v>0</v>
      </c>
      <c r="K53" s="222" t="str">
        <f t="shared" si="1"/>
        <v/>
      </c>
      <c r="L53" s="98" t="str">
        <f t="shared" si="5"/>
        <v/>
      </c>
      <c r="M53" s="26"/>
      <c r="N53" s="8" t="s">
        <v>41</v>
      </c>
      <c r="O53" s="99">
        <f t="shared" si="6"/>
        <v>0</v>
      </c>
      <c r="P53" s="100">
        <f t="shared" si="7"/>
        <v>0</v>
      </c>
      <c r="Q53" s="100">
        <f t="shared" si="8"/>
        <v>0</v>
      </c>
      <c r="R53" s="100">
        <f t="shared" si="9"/>
        <v>0</v>
      </c>
      <c r="S53" s="9">
        <f t="shared" si="10"/>
        <v>0</v>
      </c>
      <c r="T53" s="10">
        <f t="shared" si="11"/>
        <v>0</v>
      </c>
      <c r="U53" s="101">
        <f t="shared" si="12"/>
        <v>0</v>
      </c>
      <c r="V53" s="102">
        <f t="shared" si="13"/>
        <v>0</v>
      </c>
      <c r="W53" s="101">
        <f t="shared" si="14"/>
        <v>0</v>
      </c>
      <c r="X53" s="103">
        <f t="shared" si="15"/>
        <v>0</v>
      </c>
      <c r="Y53" s="101">
        <f t="shared" si="16"/>
        <v>0</v>
      </c>
      <c r="Z53" s="103">
        <f t="shared" si="17"/>
        <v>0</v>
      </c>
      <c r="AA53" s="58">
        <f t="shared" si="18"/>
        <v>0</v>
      </c>
      <c r="AB53" s="119">
        <f t="shared" si="19"/>
        <v>0</v>
      </c>
      <c r="AC53" s="104"/>
    </row>
    <row r="54" spans="1:29" ht="24.95" customHeight="1" x14ac:dyDescent="0.25">
      <c r="A54" s="1"/>
      <c r="B54" s="2"/>
      <c r="C54" s="2"/>
      <c r="D54" s="3"/>
      <c r="E54" s="4"/>
      <c r="F54" s="5"/>
      <c r="G54" s="5"/>
      <c r="H54" s="6"/>
      <c r="I54" s="6"/>
      <c r="J54" s="97">
        <f t="shared" si="4"/>
        <v>0</v>
      </c>
      <c r="K54" s="222" t="str">
        <f t="shared" si="1"/>
        <v/>
      </c>
      <c r="L54" s="98" t="str">
        <f t="shared" si="5"/>
        <v/>
      </c>
      <c r="M54" s="26"/>
      <c r="N54" s="8" t="s">
        <v>41</v>
      </c>
      <c r="O54" s="99">
        <f t="shared" si="6"/>
        <v>0</v>
      </c>
      <c r="P54" s="100">
        <f t="shared" si="7"/>
        <v>0</v>
      </c>
      <c r="Q54" s="100">
        <f t="shared" si="8"/>
        <v>0</v>
      </c>
      <c r="R54" s="100">
        <f t="shared" si="9"/>
        <v>0</v>
      </c>
      <c r="S54" s="9">
        <f t="shared" si="10"/>
        <v>0</v>
      </c>
      <c r="T54" s="10">
        <f t="shared" si="11"/>
        <v>0</v>
      </c>
      <c r="U54" s="101">
        <f t="shared" si="12"/>
        <v>0</v>
      </c>
      <c r="V54" s="102">
        <f t="shared" si="13"/>
        <v>0</v>
      </c>
      <c r="W54" s="101">
        <f t="shared" si="14"/>
        <v>0</v>
      </c>
      <c r="X54" s="103">
        <f t="shared" si="15"/>
        <v>0</v>
      </c>
      <c r="Y54" s="101">
        <f t="shared" si="16"/>
        <v>0</v>
      </c>
      <c r="Z54" s="103">
        <f t="shared" si="17"/>
        <v>0</v>
      </c>
      <c r="AA54" s="58">
        <f t="shared" si="18"/>
        <v>0</v>
      </c>
      <c r="AB54" s="119">
        <f t="shared" si="19"/>
        <v>0</v>
      </c>
      <c r="AC54" s="104"/>
    </row>
    <row r="55" spans="1:29" ht="24.95" customHeight="1" x14ac:dyDescent="0.25">
      <c r="A55" s="1"/>
      <c r="B55" s="2"/>
      <c r="C55" s="2"/>
      <c r="D55" s="3"/>
      <c r="E55" s="4"/>
      <c r="F55" s="5"/>
      <c r="G55" s="5"/>
      <c r="H55" s="6"/>
      <c r="I55" s="6"/>
      <c r="J55" s="97">
        <f t="shared" si="4"/>
        <v>0</v>
      </c>
      <c r="K55" s="222" t="str">
        <f t="shared" si="1"/>
        <v/>
      </c>
      <c r="L55" s="98" t="str">
        <f t="shared" si="5"/>
        <v/>
      </c>
      <c r="M55" s="26"/>
      <c r="N55" s="8" t="s">
        <v>41</v>
      </c>
      <c r="O55" s="99">
        <f t="shared" si="6"/>
        <v>0</v>
      </c>
      <c r="P55" s="100">
        <f t="shared" si="7"/>
        <v>0</v>
      </c>
      <c r="Q55" s="100">
        <f t="shared" si="8"/>
        <v>0</v>
      </c>
      <c r="R55" s="100">
        <f t="shared" si="9"/>
        <v>0</v>
      </c>
      <c r="S55" s="9">
        <f t="shared" si="10"/>
        <v>0</v>
      </c>
      <c r="T55" s="10">
        <f t="shared" si="11"/>
        <v>0</v>
      </c>
      <c r="U55" s="101">
        <f t="shared" si="12"/>
        <v>0</v>
      </c>
      <c r="V55" s="102">
        <f t="shared" si="13"/>
        <v>0</v>
      </c>
      <c r="W55" s="101">
        <f t="shared" si="14"/>
        <v>0</v>
      </c>
      <c r="X55" s="103">
        <f t="shared" si="15"/>
        <v>0</v>
      </c>
      <c r="Y55" s="101">
        <f t="shared" si="16"/>
        <v>0</v>
      </c>
      <c r="Z55" s="103">
        <f t="shared" si="17"/>
        <v>0</v>
      </c>
      <c r="AA55" s="58">
        <f t="shared" si="18"/>
        <v>0</v>
      </c>
      <c r="AB55" s="119">
        <f t="shared" si="19"/>
        <v>0</v>
      </c>
      <c r="AC55" s="104"/>
    </row>
    <row r="56" spans="1:29" ht="24.95" customHeight="1" x14ac:dyDescent="0.25">
      <c r="A56" s="1"/>
      <c r="B56" s="2"/>
      <c r="C56" s="2"/>
      <c r="D56" s="3"/>
      <c r="E56" s="4"/>
      <c r="F56" s="5"/>
      <c r="G56" s="5"/>
      <c r="H56" s="6"/>
      <c r="I56" s="6"/>
      <c r="J56" s="97">
        <f t="shared" si="4"/>
        <v>0</v>
      </c>
      <c r="K56" s="222" t="str">
        <f t="shared" si="1"/>
        <v/>
      </c>
      <c r="L56" s="98" t="str">
        <f t="shared" si="5"/>
        <v/>
      </c>
      <c r="M56" s="26"/>
      <c r="N56" s="8" t="s">
        <v>41</v>
      </c>
      <c r="O56" s="99">
        <f t="shared" si="6"/>
        <v>0</v>
      </c>
      <c r="P56" s="100">
        <f t="shared" si="7"/>
        <v>0</v>
      </c>
      <c r="Q56" s="100">
        <f t="shared" si="8"/>
        <v>0</v>
      </c>
      <c r="R56" s="100">
        <f t="shared" si="9"/>
        <v>0</v>
      </c>
      <c r="S56" s="9">
        <f t="shared" si="10"/>
        <v>0</v>
      </c>
      <c r="T56" s="10">
        <f t="shared" si="11"/>
        <v>0</v>
      </c>
      <c r="U56" s="101">
        <f t="shared" si="12"/>
        <v>0</v>
      </c>
      <c r="V56" s="102">
        <f t="shared" si="13"/>
        <v>0</v>
      </c>
      <c r="W56" s="101">
        <f t="shared" si="14"/>
        <v>0</v>
      </c>
      <c r="X56" s="103">
        <f t="shared" si="15"/>
        <v>0</v>
      </c>
      <c r="Y56" s="101">
        <f t="shared" si="16"/>
        <v>0</v>
      </c>
      <c r="Z56" s="103">
        <f t="shared" si="17"/>
        <v>0</v>
      </c>
      <c r="AA56" s="58">
        <f t="shared" si="18"/>
        <v>0</v>
      </c>
      <c r="AB56" s="119">
        <f t="shared" si="19"/>
        <v>0</v>
      </c>
      <c r="AC56" s="104"/>
    </row>
    <row r="57" spans="1:29" ht="24.95" customHeight="1" x14ac:dyDescent="0.25">
      <c r="A57" s="1"/>
      <c r="B57" s="2"/>
      <c r="C57" s="2"/>
      <c r="D57" s="3"/>
      <c r="E57" s="4"/>
      <c r="F57" s="5"/>
      <c r="G57" s="5"/>
      <c r="H57" s="6"/>
      <c r="I57" s="6"/>
      <c r="J57" s="97">
        <f t="shared" si="4"/>
        <v>0</v>
      </c>
      <c r="K57" s="222" t="str">
        <f t="shared" si="1"/>
        <v/>
      </c>
      <c r="L57" s="98" t="str">
        <f t="shared" si="5"/>
        <v/>
      </c>
      <c r="M57" s="26"/>
      <c r="N57" s="8" t="s">
        <v>41</v>
      </c>
      <c r="O57" s="99">
        <f t="shared" si="6"/>
        <v>0</v>
      </c>
      <c r="P57" s="100">
        <f t="shared" si="7"/>
        <v>0</v>
      </c>
      <c r="Q57" s="100">
        <f t="shared" si="8"/>
        <v>0</v>
      </c>
      <c r="R57" s="100">
        <f t="shared" si="9"/>
        <v>0</v>
      </c>
      <c r="S57" s="9">
        <f t="shared" si="10"/>
        <v>0</v>
      </c>
      <c r="T57" s="10">
        <f t="shared" si="11"/>
        <v>0</v>
      </c>
      <c r="U57" s="101">
        <f t="shared" si="12"/>
        <v>0</v>
      </c>
      <c r="V57" s="102">
        <f t="shared" si="13"/>
        <v>0</v>
      </c>
      <c r="W57" s="101">
        <f t="shared" si="14"/>
        <v>0</v>
      </c>
      <c r="X57" s="103">
        <f t="shared" si="15"/>
        <v>0</v>
      </c>
      <c r="Y57" s="101">
        <f t="shared" si="16"/>
        <v>0</v>
      </c>
      <c r="Z57" s="103">
        <f t="shared" si="17"/>
        <v>0</v>
      </c>
      <c r="AA57" s="58">
        <f t="shared" si="18"/>
        <v>0</v>
      </c>
      <c r="AB57" s="119">
        <f t="shared" si="19"/>
        <v>0</v>
      </c>
      <c r="AC57" s="104"/>
    </row>
    <row r="58" spans="1:29" ht="24.95" customHeight="1" x14ac:dyDescent="0.25">
      <c r="A58" s="1"/>
      <c r="B58" s="2"/>
      <c r="C58" s="2"/>
      <c r="D58" s="3"/>
      <c r="E58" s="4"/>
      <c r="F58" s="5"/>
      <c r="G58" s="5"/>
      <c r="H58" s="6"/>
      <c r="I58" s="6"/>
      <c r="J58" s="97">
        <f t="shared" si="4"/>
        <v>0</v>
      </c>
      <c r="K58" s="222" t="str">
        <f t="shared" si="1"/>
        <v/>
      </c>
      <c r="L58" s="98" t="str">
        <f t="shared" si="5"/>
        <v/>
      </c>
      <c r="M58" s="26"/>
      <c r="N58" s="8" t="s">
        <v>41</v>
      </c>
      <c r="O58" s="99">
        <f t="shared" si="6"/>
        <v>0</v>
      </c>
      <c r="P58" s="100">
        <f t="shared" si="7"/>
        <v>0</v>
      </c>
      <c r="Q58" s="100">
        <f t="shared" si="8"/>
        <v>0</v>
      </c>
      <c r="R58" s="100">
        <f t="shared" si="9"/>
        <v>0</v>
      </c>
      <c r="S58" s="9">
        <f t="shared" si="10"/>
        <v>0</v>
      </c>
      <c r="T58" s="10">
        <f t="shared" si="11"/>
        <v>0</v>
      </c>
      <c r="U58" s="101">
        <f t="shared" si="12"/>
        <v>0</v>
      </c>
      <c r="V58" s="102">
        <f t="shared" si="13"/>
        <v>0</v>
      </c>
      <c r="W58" s="101">
        <f t="shared" si="14"/>
        <v>0</v>
      </c>
      <c r="X58" s="103">
        <f t="shared" si="15"/>
        <v>0</v>
      </c>
      <c r="Y58" s="101">
        <f t="shared" si="16"/>
        <v>0</v>
      </c>
      <c r="Z58" s="103">
        <f t="shared" si="17"/>
        <v>0</v>
      </c>
      <c r="AA58" s="58">
        <f t="shared" si="18"/>
        <v>0</v>
      </c>
      <c r="AB58" s="119">
        <f t="shared" si="19"/>
        <v>0</v>
      </c>
      <c r="AC58" s="104"/>
    </row>
    <row r="59" spans="1:29" ht="24.95" customHeight="1" x14ac:dyDescent="0.25">
      <c r="A59" s="1"/>
      <c r="B59" s="2"/>
      <c r="C59" s="2"/>
      <c r="D59" s="3"/>
      <c r="E59" s="4"/>
      <c r="F59" s="5"/>
      <c r="G59" s="5"/>
      <c r="H59" s="6"/>
      <c r="I59" s="6"/>
      <c r="J59" s="97">
        <f t="shared" si="4"/>
        <v>0</v>
      </c>
      <c r="K59" s="222" t="str">
        <f t="shared" si="1"/>
        <v/>
      </c>
      <c r="L59" s="98" t="str">
        <f t="shared" si="5"/>
        <v/>
      </c>
      <c r="M59" s="26"/>
      <c r="N59" s="8" t="s">
        <v>41</v>
      </c>
      <c r="O59" s="99">
        <f t="shared" si="6"/>
        <v>0</v>
      </c>
      <c r="P59" s="100">
        <f t="shared" si="7"/>
        <v>0</v>
      </c>
      <c r="Q59" s="100">
        <f t="shared" si="8"/>
        <v>0</v>
      </c>
      <c r="R59" s="100">
        <f t="shared" si="9"/>
        <v>0</v>
      </c>
      <c r="S59" s="9">
        <f t="shared" si="10"/>
        <v>0</v>
      </c>
      <c r="T59" s="10">
        <f t="shared" si="11"/>
        <v>0</v>
      </c>
      <c r="U59" s="101">
        <f t="shared" si="12"/>
        <v>0</v>
      </c>
      <c r="V59" s="102">
        <f t="shared" si="13"/>
        <v>0</v>
      </c>
      <c r="W59" s="101">
        <f t="shared" si="14"/>
        <v>0</v>
      </c>
      <c r="X59" s="103">
        <f t="shared" si="15"/>
        <v>0</v>
      </c>
      <c r="Y59" s="101">
        <f t="shared" si="16"/>
        <v>0</v>
      </c>
      <c r="Z59" s="103">
        <f t="shared" si="17"/>
        <v>0</v>
      </c>
      <c r="AA59" s="58">
        <f t="shared" si="18"/>
        <v>0</v>
      </c>
      <c r="AB59" s="119">
        <f t="shared" si="19"/>
        <v>0</v>
      </c>
      <c r="AC59" s="104"/>
    </row>
    <row r="60" spans="1:29" ht="24.95" customHeight="1" x14ac:dyDescent="0.25">
      <c r="A60" s="1"/>
      <c r="B60" s="2"/>
      <c r="C60" s="2"/>
      <c r="D60" s="3"/>
      <c r="E60" s="4"/>
      <c r="F60" s="5"/>
      <c r="G60" s="5"/>
      <c r="H60" s="6"/>
      <c r="I60" s="6"/>
      <c r="J60" s="97">
        <f t="shared" si="4"/>
        <v>0</v>
      </c>
      <c r="K60" s="222" t="str">
        <f t="shared" si="1"/>
        <v/>
      </c>
      <c r="L60" s="98" t="str">
        <f t="shared" si="5"/>
        <v/>
      </c>
      <c r="M60" s="26"/>
      <c r="N60" s="8" t="s">
        <v>41</v>
      </c>
      <c r="O60" s="99">
        <f t="shared" si="6"/>
        <v>0</v>
      </c>
      <c r="P60" s="100">
        <f t="shared" si="7"/>
        <v>0</v>
      </c>
      <c r="Q60" s="100">
        <f t="shared" si="8"/>
        <v>0</v>
      </c>
      <c r="R60" s="100">
        <f t="shared" si="9"/>
        <v>0</v>
      </c>
      <c r="S60" s="9">
        <f t="shared" si="10"/>
        <v>0</v>
      </c>
      <c r="T60" s="10">
        <f t="shared" si="11"/>
        <v>0</v>
      </c>
      <c r="U60" s="101">
        <f t="shared" si="12"/>
        <v>0</v>
      </c>
      <c r="V60" s="102">
        <f t="shared" si="13"/>
        <v>0</v>
      </c>
      <c r="W60" s="101">
        <f t="shared" si="14"/>
        <v>0</v>
      </c>
      <c r="X60" s="103">
        <f t="shared" si="15"/>
        <v>0</v>
      </c>
      <c r="Y60" s="101">
        <f t="shared" si="16"/>
        <v>0</v>
      </c>
      <c r="Z60" s="103">
        <f t="shared" si="17"/>
        <v>0</v>
      </c>
      <c r="AA60" s="58">
        <f t="shared" si="18"/>
        <v>0</v>
      </c>
      <c r="AB60" s="119">
        <f t="shared" si="19"/>
        <v>0</v>
      </c>
      <c r="AC60" s="104"/>
    </row>
    <row r="61" spans="1:29" ht="24.95" customHeight="1" x14ac:dyDescent="0.25">
      <c r="A61" s="1"/>
      <c r="B61" s="2"/>
      <c r="C61" s="2"/>
      <c r="D61" s="3"/>
      <c r="E61" s="4"/>
      <c r="F61" s="5"/>
      <c r="G61" s="5"/>
      <c r="H61" s="6"/>
      <c r="I61" s="6"/>
      <c r="J61" s="97">
        <f t="shared" si="4"/>
        <v>0</v>
      </c>
      <c r="K61" s="222" t="str">
        <f t="shared" si="1"/>
        <v/>
      </c>
      <c r="L61" s="98" t="str">
        <f t="shared" si="5"/>
        <v/>
      </c>
      <c r="M61" s="26"/>
      <c r="N61" s="8" t="s">
        <v>41</v>
      </c>
      <c r="O61" s="99">
        <f t="shared" si="6"/>
        <v>0</v>
      </c>
      <c r="P61" s="100">
        <f t="shared" si="7"/>
        <v>0</v>
      </c>
      <c r="Q61" s="100">
        <f t="shared" si="8"/>
        <v>0</v>
      </c>
      <c r="R61" s="100">
        <f t="shared" si="9"/>
        <v>0</v>
      </c>
      <c r="S61" s="9">
        <f t="shared" si="10"/>
        <v>0</v>
      </c>
      <c r="T61" s="10">
        <f t="shared" si="11"/>
        <v>0</v>
      </c>
      <c r="U61" s="101">
        <f t="shared" si="12"/>
        <v>0</v>
      </c>
      <c r="V61" s="102">
        <f t="shared" si="13"/>
        <v>0</v>
      </c>
      <c r="W61" s="101">
        <f t="shared" si="14"/>
        <v>0</v>
      </c>
      <c r="X61" s="103">
        <f t="shared" si="15"/>
        <v>0</v>
      </c>
      <c r="Y61" s="101">
        <f t="shared" si="16"/>
        <v>0</v>
      </c>
      <c r="Z61" s="103">
        <f t="shared" si="17"/>
        <v>0</v>
      </c>
      <c r="AA61" s="58">
        <f t="shared" si="18"/>
        <v>0</v>
      </c>
      <c r="AB61" s="119">
        <f t="shared" si="19"/>
        <v>0</v>
      </c>
      <c r="AC61" s="104"/>
    </row>
    <row r="62" spans="1:29" ht="24.95" customHeight="1" x14ac:dyDescent="0.25">
      <c r="A62" s="1"/>
      <c r="B62" s="2"/>
      <c r="C62" s="2"/>
      <c r="D62" s="3"/>
      <c r="E62" s="4"/>
      <c r="F62" s="5"/>
      <c r="G62" s="5"/>
      <c r="H62" s="6"/>
      <c r="I62" s="6"/>
      <c r="J62" s="97">
        <f t="shared" si="4"/>
        <v>0</v>
      </c>
      <c r="K62" s="222" t="str">
        <f t="shared" si="1"/>
        <v/>
      </c>
      <c r="L62" s="98" t="str">
        <f t="shared" si="5"/>
        <v/>
      </c>
      <c r="M62" s="26"/>
      <c r="N62" s="8" t="s">
        <v>41</v>
      </c>
      <c r="O62" s="99">
        <f t="shared" si="6"/>
        <v>0</v>
      </c>
      <c r="P62" s="100">
        <f t="shared" si="7"/>
        <v>0</v>
      </c>
      <c r="Q62" s="100">
        <f t="shared" si="8"/>
        <v>0</v>
      </c>
      <c r="R62" s="100">
        <f t="shared" si="9"/>
        <v>0</v>
      </c>
      <c r="S62" s="9">
        <f t="shared" si="10"/>
        <v>0</v>
      </c>
      <c r="T62" s="10">
        <f t="shared" si="11"/>
        <v>0</v>
      </c>
      <c r="U62" s="101">
        <f t="shared" si="12"/>
        <v>0</v>
      </c>
      <c r="V62" s="102">
        <f t="shared" si="13"/>
        <v>0</v>
      </c>
      <c r="W62" s="101">
        <f t="shared" si="14"/>
        <v>0</v>
      </c>
      <c r="X62" s="103">
        <f t="shared" si="15"/>
        <v>0</v>
      </c>
      <c r="Y62" s="101">
        <f t="shared" si="16"/>
        <v>0</v>
      </c>
      <c r="Z62" s="103">
        <f t="shared" si="17"/>
        <v>0</v>
      </c>
      <c r="AA62" s="58">
        <f t="shared" si="18"/>
        <v>0</v>
      </c>
      <c r="AB62" s="119">
        <f t="shared" si="19"/>
        <v>0</v>
      </c>
      <c r="AC62" s="104"/>
    </row>
    <row r="63" spans="1:29" ht="24.95" customHeight="1" x14ac:dyDescent="0.25">
      <c r="A63" s="1"/>
      <c r="B63" s="2"/>
      <c r="C63" s="2"/>
      <c r="D63" s="3"/>
      <c r="E63" s="4"/>
      <c r="F63" s="5"/>
      <c r="G63" s="5"/>
      <c r="H63" s="6"/>
      <c r="I63" s="6"/>
      <c r="J63" s="97">
        <f t="shared" si="4"/>
        <v>0</v>
      </c>
      <c r="K63" s="222" t="str">
        <f t="shared" si="1"/>
        <v/>
      </c>
      <c r="L63" s="98" t="str">
        <f t="shared" si="5"/>
        <v/>
      </c>
      <c r="M63" s="26"/>
      <c r="N63" s="8" t="s">
        <v>41</v>
      </c>
      <c r="O63" s="99">
        <f t="shared" si="6"/>
        <v>0</v>
      </c>
      <c r="P63" s="100">
        <f t="shared" si="7"/>
        <v>0</v>
      </c>
      <c r="Q63" s="100">
        <f t="shared" si="8"/>
        <v>0</v>
      </c>
      <c r="R63" s="100">
        <f t="shared" si="9"/>
        <v>0</v>
      </c>
      <c r="S63" s="9">
        <f t="shared" si="10"/>
        <v>0</v>
      </c>
      <c r="T63" s="10">
        <f t="shared" si="11"/>
        <v>0</v>
      </c>
      <c r="U63" s="101">
        <f t="shared" si="12"/>
        <v>0</v>
      </c>
      <c r="V63" s="102">
        <f t="shared" si="13"/>
        <v>0</v>
      </c>
      <c r="W63" s="101">
        <f t="shared" si="14"/>
        <v>0</v>
      </c>
      <c r="X63" s="103">
        <f t="shared" si="15"/>
        <v>0</v>
      </c>
      <c r="Y63" s="101">
        <f t="shared" si="16"/>
        <v>0</v>
      </c>
      <c r="Z63" s="103">
        <f t="shared" si="17"/>
        <v>0</v>
      </c>
      <c r="AA63" s="58">
        <f t="shared" si="18"/>
        <v>0</v>
      </c>
      <c r="AB63" s="119">
        <f t="shared" si="19"/>
        <v>0</v>
      </c>
      <c r="AC63" s="104"/>
    </row>
    <row r="64" spans="1:29" ht="24.95" customHeight="1" x14ac:dyDescent="0.25">
      <c r="A64" s="1"/>
      <c r="B64" s="2"/>
      <c r="C64" s="2"/>
      <c r="D64" s="3"/>
      <c r="E64" s="4"/>
      <c r="F64" s="5"/>
      <c r="G64" s="5"/>
      <c r="H64" s="6"/>
      <c r="I64" s="6"/>
      <c r="J64" s="97">
        <f t="shared" si="4"/>
        <v>0</v>
      </c>
      <c r="K64" s="222" t="str">
        <f t="shared" si="1"/>
        <v/>
      </c>
      <c r="L64" s="98" t="str">
        <f t="shared" si="5"/>
        <v/>
      </c>
      <c r="M64" s="26"/>
      <c r="N64" s="8" t="s">
        <v>41</v>
      </c>
      <c r="O64" s="99">
        <f t="shared" si="6"/>
        <v>0</v>
      </c>
      <c r="P64" s="100">
        <f t="shared" si="7"/>
        <v>0</v>
      </c>
      <c r="Q64" s="100">
        <f t="shared" si="8"/>
        <v>0</v>
      </c>
      <c r="R64" s="100">
        <f t="shared" si="9"/>
        <v>0</v>
      </c>
      <c r="S64" s="9">
        <f t="shared" si="10"/>
        <v>0</v>
      </c>
      <c r="T64" s="10">
        <f t="shared" si="11"/>
        <v>0</v>
      </c>
      <c r="U64" s="101">
        <f t="shared" si="12"/>
        <v>0</v>
      </c>
      <c r="V64" s="102">
        <f t="shared" si="13"/>
        <v>0</v>
      </c>
      <c r="W64" s="101">
        <f t="shared" si="14"/>
        <v>0</v>
      </c>
      <c r="X64" s="103">
        <f t="shared" si="15"/>
        <v>0</v>
      </c>
      <c r="Y64" s="101">
        <f t="shared" si="16"/>
        <v>0</v>
      </c>
      <c r="Z64" s="103">
        <f t="shared" si="17"/>
        <v>0</v>
      </c>
      <c r="AA64" s="58">
        <f t="shared" si="18"/>
        <v>0</v>
      </c>
      <c r="AB64" s="119">
        <f t="shared" si="19"/>
        <v>0</v>
      </c>
      <c r="AC64" s="104"/>
    </row>
    <row r="65" spans="1:29" ht="24.95" customHeight="1" x14ac:dyDescent="0.25">
      <c r="A65" s="1"/>
      <c r="B65" s="2"/>
      <c r="C65" s="2"/>
      <c r="D65" s="3"/>
      <c r="E65" s="4"/>
      <c r="F65" s="5"/>
      <c r="G65" s="5"/>
      <c r="H65" s="6"/>
      <c r="I65" s="6"/>
      <c r="J65" s="97">
        <f t="shared" si="4"/>
        <v>0</v>
      </c>
      <c r="K65" s="222" t="str">
        <f t="shared" si="1"/>
        <v/>
      </c>
      <c r="L65" s="98" t="str">
        <f t="shared" si="5"/>
        <v/>
      </c>
      <c r="M65" s="26"/>
      <c r="N65" s="8" t="s">
        <v>41</v>
      </c>
      <c r="O65" s="99">
        <f t="shared" si="6"/>
        <v>0</v>
      </c>
      <c r="P65" s="100">
        <f t="shared" si="7"/>
        <v>0</v>
      </c>
      <c r="Q65" s="100">
        <f t="shared" si="8"/>
        <v>0</v>
      </c>
      <c r="R65" s="100">
        <f t="shared" si="9"/>
        <v>0</v>
      </c>
      <c r="S65" s="9">
        <f t="shared" si="10"/>
        <v>0</v>
      </c>
      <c r="T65" s="10">
        <f t="shared" si="11"/>
        <v>0</v>
      </c>
      <c r="U65" s="101">
        <f t="shared" si="12"/>
        <v>0</v>
      </c>
      <c r="V65" s="102">
        <f t="shared" si="13"/>
        <v>0</v>
      </c>
      <c r="W65" s="101">
        <f t="shared" si="14"/>
        <v>0</v>
      </c>
      <c r="X65" s="103">
        <f t="shared" si="15"/>
        <v>0</v>
      </c>
      <c r="Y65" s="101">
        <f t="shared" si="16"/>
        <v>0</v>
      </c>
      <c r="Z65" s="103">
        <f t="shared" si="17"/>
        <v>0</v>
      </c>
      <c r="AA65" s="58">
        <f t="shared" si="18"/>
        <v>0</v>
      </c>
      <c r="AB65" s="119">
        <f t="shared" si="19"/>
        <v>0</v>
      </c>
      <c r="AC65" s="104"/>
    </row>
    <row r="66" spans="1:29" ht="24.95" customHeight="1" x14ac:dyDescent="0.25">
      <c r="A66" s="1"/>
      <c r="B66" s="2"/>
      <c r="C66" s="2"/>
      <c r="D66" s="3"/>
      <c r="E66" s="4"/>
      <c r="F66" s="5"/>
      <c r="G66" s="5"/>
      <c r="H66" s="6"/>
      <c r="I66" s="6"/>
      <c r="J66" s="97">
        <f t="shared" si="4"/>
        <v>0</v>
      </c>
      <c r="K66" s="222" t="str">
        <f t="shared" si="1"/>
        <v/>
      </c>
      <c r="L66" s="98" t="str">
        <f t="shared" si="5"/>
        <v/>
      </c>
      <c r="M66" s="26"/>
      <c r="N66" s="8" t="s">
        <v>41</v>
      </c>
      <c r="O66" s="99">
        <f t="shared" si="6"/>
        <v>0</v>
      </c>
      <c r="P66" s="100">
        <f t="shared" si="7"/>
        <v>0</v>
      </c>
      <c r="Q66" s="100">
        <f t="shared" si="8"/>
        <v>0</v>
      </c>
      <c r="R66" s="100">
        <f t="shared" si="9"/>
        <v>0</v>
      </c>
      <c r="S66" s="9">
        <f t="shared" si="10"/>
        <v>0</v>
      </c>
      <c r="T66" s="10">
        <f t="shared" si="11"/>
        <v>0</v>
      </c>
      <c r="U66" s="101">
        <f t="shared" si="12"/>
        <v>0</v>
      </c>
      <c r="V66" s="102">
        <f t="shared" si="13"/>
        <v>0</v>
      </c>
      <c r="W66" s="101">
        <f t="shared" si="14"/>
        <v>0</v>
      </c>
      <c r="X66" s="103">
        <f t="shared" si="15"/>
        <v>0</v>
      </c>
      <c r="Y66" s="101">
        <f t="shared" si="16"/>
        <v>0</v>
      </c>
      <c r="Z66" s="103">
        <f t="shared" si="17"/>
        <v>0</v>
      </c>
      <c r="AA66" s="58">
        <f t="shared" si="18"/>
        <v>0</v>
      </c>
      <c r="AB66" s="119">
        <f t="shared" si="19"/>
        <v>0</v>
      </c>
      <c r="AC66" s="104"/>
    </row>
    <row r="67" spans="1:29" ht="24.95" customHeight="1" x14ac:dyDescent="0.25">
      <c r="A67" s="1"/>
      <c r="B67" s="2"/>
      <c r="C67" s="2"/>
      <c r="D67" s="3"/>
      <c r="E67" s="4"/>
      <c r="F67" s="5"/>
      <c r="G67" s="5"/>
      <c r="H67" s="6"/>
      <c r="I67" s="6"/>
      <c r="J67" s="97">
        <f t="shared" si="4"/>
        <v>0</v>
      </c>
      <c r="K67" s="222" t="str">
        <f t="shared" si="1"/>
        <v/>
      </c>
      <c r="L67" s="98" t="str">
        <f t="shared" si="5"/>
        <v/>
      </c>
      <c r="M67" s="26"/>
      <c r="N67" s="8" t="s">
        <v>41</v>
      </c>
      <c r="O67" s="99">
        <f t="shared" si="6"/>
        <v>0</v>
      </c>
      <c r="P67" s="100">
        <f t="shared" si="7"/>
        <v>0</v>
      </c>
      <c r="Q67" s="100">
        <f t="shared" si="8"/>
        <v>0</v>
      </c>
      <c r="R67" s="100">
        <f t="shared" si="9"/>
        <v>0</v>
      </c>
      <c r="S67" s="9">
        <f t="shared" si="10"/>
        <v>0</v>
      </c>
      <c r="T67" s="10">
        <f t="shared" si="11"/>
        <v>0</v>
      </c>
      <c r="U67" s="101">
        <f t="shared" si="12"/>
        <v>0</v>
      </c>
      <c r="V67" s="102">
        <f t="shared" si="13"/>
        <v>0</v>
      </c>
      <c r="W67" s="101">
        <f t="shared" si="14"/>
        <v>0</v>
      </c>
      <c r="X67" s="103">
        <f t="shared" si="15"/>
        <v>0</v>
      </c>
      <c r="Y67" s="101">
        <f t="shared" si="16"/>
        <v>0</v>
      </c>
      <c r="Z67" s="103">
        <f t="shared" si="17"/>
        <v>0</v>
      </c>
      <c r="AA67" s="58">
        <f t="shared" si="18"/>
        <v>0</v>
      </c>
      <c r="AB67" s="119">
        <f t="shared" si="19"/>
        <v>0</v>
      </c>
      <c r="AC67" s="104"/>
    </row>
    <row r="68" spans="1:29" ht="24.95" customHeight="1" x14ac:dyDescent="0.25">
      <c r="A68" s="1"/>
      <c r="B68" s="2"/>
      <c r="C68" s="2"/>
      <c r="D68" s="3"/>
      <c r="E68" s="4"/>
      <c r="F68" s="5"/>
      <c r="G68" s="5"/>
      <c r="H68" s="6"/>
      <c r="I68" s="6"/>
      <c r="J68" s="97">
        <f t="shared" si="4"/>
        <v>0</v>
      </c>
      <c r="K68" s="222" t="str">
        <f t="shared" si="1"/>
        <v/>
      </c>
      <c r="L68" s="98" t="str">
        <f t="shared" si="5"/>
        <v/>
      </c>
      <c r="M68" s="26"/>
      <c r="N68" s="8" t="s">
        <v>41</v>
      </c>
      <c r="O68" s="99">
        <f t="shared" si="6"/>
        <v>0</v>
      </c>
      <c r="P68" s="100">
        <f t="shared" si="7"/>
        <v>0</v>
      </c>
      <c r="Q68" s="100">
        <f t="shared" si="8"/>
        <v>0</v>
      </c>
      <c r="R68" s="100">
        <f t="shared" si="9"/>
        <v>0</v>
      </c>
      <c r="S68" s="9">
        <f t="shared" si="10"/>
        <v>0</v>
      </c>
      <c r="T68" s="10">
        <f t="shared" si="11"/>
        <v>0</v>
      </c>
      <c r="U68" s="101">
        <f t="shared" si="12"/>
        <v>0</v>
      </c>
      <c r="V68" s="102">
        <f t="shared" si="13"/>
        <v>0</v>
      </c>
      <c r="W68" s="101">
        <f t="shared" si="14"/>
        <v>0</v>
      </c>
      <c r="X68" s="103">
        <f t="shared" si="15"/>
        <v>0</v>
      </c>
      <c r="Y68" s="101">
        <f t="shared" si="16"/>
        <v>0</v>
      </c>
      <c r="Z68" s="103">
        <f t="shared" si="17"/>
        <v>0</v>
      </c>
      <c r="AA68" s="58">
        <f t="shared" si="18"/>
        <v>0</v>
      </c>
      <c r="AB68" s="119">
        <f t="shared" si="19"/>
        <v>0</v>
      </c>
      <c r="AC68" s="104"/>
    </row>
    <row r="69" spans="1:29" ht="24.95" customHeight="1" x14ac:dyDescent="0.25">
      <c r="A69" s="1"/>
      <c r="B69" s="2"/>
      <c r="C69" s="2"/>
      <c r="D69" s="3"/>
      <c r="E69" s="4"/>
      <c r="F69" s="5"/>
      <c r="G69" s="5"/>
      <c r="H69" s="6"/>
      <c r="I69" s="6"/>
      <c r="J69" s="97">
        <f t="shared" si="4"/>
        <v>0</v>
      </c>
      <c r="K69" s="222" t="str">
        <f t="shared" si="1"/>
        <v/>
      </c>
      <c r="L69" s="98" t="str">
        <f t="shared" si="5"/>
        <v/>
      </c>
      <c r="M69" s="26"/>
      <c r="N69" s="8" t="s">
        <v>41</v>
      </c>
      <c r="O69" s="99">
        <f t="shared" si="6"/>
        <v>0</v>
      </c>
      <c r="P69" s="100">
        <f t="shared" si="7"/>
        <v>0</v>
      </c>
      <c r="Q69" s="100">
        <f t="shared" si="8"/>
        <v>0</v>
      </c>
      <c r="R69" s="100">
        <f t="shared" si="9"/>
        <v>0</v>
      </c>
      <c r="S69" s="9">
        <f t="shared" si="10"/>
        <v>0</v>
      </c>
      <c r="T69" s="10">
        <f t="shared" si="11"/>
        <v>0</v>
      </c>
      <c r="U69" s="101">
        <f t="shared" si="12"/>
        <v>0</v>
      </c>
      <c r="V69" s="102">
        <f t="shared" si="13"/>
        <v>0</v>
      </c>
      <c r="W69" s="101">
        <f t="shared" si="14"/>
        <v>0</v>
      </c>
      <c r="X69" s="103">
        <f t="shared" si="15"/>
        <v>0</v>
      </c>
      <c r="Y69" s="101">
        <f t="shared" si="16"/>
        <v>0</v>
      </c>
      <c r="Z69" s="103">
        <f t="shared" si="17"/>
        <v>0</v>
      </c>
      <c r="AA69" s="58">
        <f t="shared" si="18"/>
        <v>0</v>
      </c>
      <c r="AB69" s="119">
        <f t="shared" si="19"/>
        <v>0</v>
      </c>
      <c r="AC69" s="104"/>
    </row>
    <row r="70" spans="1:29" ht="24.95" customHeight="1" x14ac:dyDescent="0.25">
      <c r="A70" s="1"/>
      <c r="B70" s="2"/>
      <c r="C70" s="2"/>
      <c r="D70" s="3"/>
      <c r="E70" s="4"/>
      <c r="F70" s="5"/>
      <c r="G70" s="5"/>
      <c r="H70" s="6"/>
      <c r="I70" s="6"/>
      <c r="J70" s="97">
        <f t="shared" si="4"/>
        <v>0</v>
      </c>
      <c r="K70" s="222" t="str">
        <f t="shared" si="1"/>
        <v/>
      </c>
      <c r="L70" s="98" t="str">
        <f t="shared" si="5"/>
        <v/>
      </c>
      <c r="M70" s="26"/>
      <c r="N70" s="8" t="s">
        <v>41</v>
      </c>
      <c r="O70" s="99">
        <f t="shared" si="6"/>
        <v>0</v>
      </c>
      <c r="P70" s="100">
        <f t="shared" si="7"/>
        <v>0</v>
      </c>
      <c r="Q70" s="100">
        <f t="shared" si="8"/>
        <v>0</v>
      </c>
      <c r="R70" s="100">
        <f t="shared" si="9"/>
        <v>0</v>
      </c>
      <c r="S70" s="9">
        <f t="shared" si="10"/>
        <v>0</v>
      </c>
      <c r="T70" s="10">
        <f t="shared" si="11"/>
        <v>0</v>
      </c>
      <c r="U70" s="101">
        <f t="shared" si="12"/>
        <v>0</v>
      </c>
      <c r="V70" s="102">
        <f t="shared" si="13"/>
        <v>0</v>
      </c>
      <c r="W70" s="101">
        <f t="shared" si="14"/>
        <v>0</v>
      </c>
      <c r="X70" s="103">
        <f t="shared" si="15"/>
        <v>0</v>
      </c>
      <c r="Y70" s="101">
        <f t="shared" si="16"/>
        <v>0</v>
      </c>
      <c r="Z70" s="103">
        <f t="shared" si="17"/>
        <v>0</v>
      </c>
      <c r="AA70" s="58">
        <f t="shared" si="18"/>
        <v>0</v>
      </c>
      <c r="AB70" s="119">
        <f t="shared" si="19"/>
        <v>0</v>
      </c>
      <c r="AC70" s="104"/>
    </row>
    <row r="71" spans="1:29" ht="24.95" customHeight="1" x14ac:dyDescent="0.25">
      <c r="A71" s="1"/>
      <c r="B71" s="2"/>
      <c r="C71" s="2"/>
      <c r="D71" s="3"/>
      <c r="E71" s="4"/>
      <c r="F71" s="5"/>
      <c r="G71" s="5"/>
      <c r="H71" s="6"/>
      <c r="I71" s="6"/>
      <c r="J71" s="97">
        <f t="shared" si="4"/>
        <v>0</v>
      </c>
      <c r="K71" s="222" t="str">
        <f t="shared" si="1"/>
        <v/>
      </c>
      <c r="L71" s="98" t="str">
        <f t="shared" si="5"/>
        <v/>
      </c>
      <c r="M71" s="26"/>
      <c r="N71" s="8" t="s">
        <v>41</v>
      </c>
      <c r="O71" s="99">
        <f t="shared" si="6"/>
        <v>0</v>
      </c>
      <c r="P71" s="100">
        <f t="shared" si="7"/>
        <v>0</v>
      </c>
      <c r="Q71" s="100">
        <f t="shared" si="8"/>
        <v>0</v>
      </c>
      <c r="R71" s="100">
        <f t="shared" si="9"/>
        <v>0</v>
      </c>
      <c r="S71" s="9">
        <f t="shared" si="10"/>
        <v>0</v>
      </c>
      <c r="T71" s="10">
        <f t="shared" si="11"/>
        <v>0</v>
      </c>
      <c r="U71" s="101">
        <f t="shared" si="12"/>
        <v>0</v>
      </c>
      <c r="V71" s="102">
        <f t="shared" si="13"/>
        <v>0</v>
      </c>
      <c r="W71" s="101">
        <f t="shared" si="14"/>
        <v>0</v>
      </c>
      <c r="X71" s="103">
        <f t="shared" si="15"/>
        <v>0</v>
      </c>
      <c r="Y71" s="101">
        <f t="shared" si="16"/>
        <v>0</v>
      </c>
      <c r="Z71" s="103">
        <f t="shared" si="17"/>
        <v>0</v>
      </c>
      <c r="AA71" s="58">
        <f t="shared" si="18"/>
        <v>0</v>
      </c>
      <c r="AB71" s="119">
        <f t="shared" si="19"/>
        <v>0</v>
      </c>
      <c r="AC71" s="104"/>
    </row>
    <row r="72" spans="1:29" ht="24.95" customHeight="1" x14ac:dyDescent="0.25">
      <c r="A72" s="1"/>
      <c r="B72" s="2"/>
      <c r="C72" s="2"/>
      <c r="D72" s="3"/>
      <c r="E72" s="4"/>
      <c r="F72" s="5"/>
      <c r="G72" s="5"/>
      <c r="H72" s="6"/>
      <c r="I72" s="6"/>
      <c r="J72" s="97">
        <f t="shared" ref="J72:J135" si="20">H72+I72</f>
        <v>0</v>
      </c>
      <c r="K72" s="222" t="str">
        <f t="shared" ref="K72:K135" si="21">IF(J72&gt;0,IF(F72="","Inserire periodo in colonne F e G",IF(G72="","Inserire periodo in colonne F e G",IF(H72="","Inserire gg. presenza in colonna H",IF(J72&gt;(G72-F72+1),"Errore supera n. max Giorni! verificare periodo inserito",IF(M72="","Inserire Isee in colonna M",IF(N72="","fleggare si/no colonna N",IF((G72-F72+1)=J72,"ok",""))))))),IF(AND(J72=0,F72&gt;0,G72&gt;0),"Inserire n. giorni colonne H/I",""))</f>
        <v/>
      </c>
      <c r="L72" s="98" t="str">
        <f t="shared" ref="L72:L135" si="22">IF(J72&gt;0,(G72-F72+1)-I72,"")</f>
        <v/>
      </c>
      <c r="M72" s="26"/>
      <c r="N72" s="8" t="s">
        <v>41</v>
      </c>
      <c r="O72" s="99">
        <f t="shared" ref="O72:O135" si="23">IF(H72&gt;0,59.2,0)</f>
        <v>0</v>
      </c>
      <c r="P72" s="100">
        <f t="shared" ref="P72:P135" si="24">IF(I72&gt;0,45.71,0)</f>
        <v>0</v>
      </c>
      <c r="Q72" s="100">
        <f t="shared" ref="Q72:Q135" si="25">ROUND(H72*O72,2)</f>
        <v>0</v>
      </c>
      <c r="R72" s="100">
        <f t="shared" ref="R72:R135" si="26">ROUND(I72*P72,2)</f>
        <v>0</v>
      </c>
      <c r="S72" s="9">
        <f t="shared" ref="S72:S135" si="27">ROUND(Q72+R72,2)</f>
        <v>0</v>
      </c>
      <c r="T72" s="10">
        <f t="shared" ref="T72:T135" si="28">IF(M72=0,0,IF((M72&lt;5000),5000,M72))</f>
        <v>0</v>
      </c>
      <c r="U72" s="101">
        <f t="shared" ref="U72:U135" si="29">IF(T72=0,0,ROUND((T72-5000)/(20000-5000),2))</f>
        <v>0</v>
      </c>
      <c r="V72" s="102">
        <f t="shared" ref="V72:V135" si="30">IF(N72="NO",0,IF(N72="SI",17.82,0))</f>
        <v>0</v>
      </c>
      <c r="W72" s="101">
        <f t="shared" ref="W72:W135" si="31">IF(H72&gt;0,ROUND((U72*(O72-V72)+V72),2),0)</f>
        <v>0</v>
      </c>
      <c r="X72" s="103">
        <f t="shared" ref="X72:X135" si="32">IF(H72&gt;0,ROUND(O72-W72,2),0)</f>
        <v>0</v>
      </c>
      <c r="Y72" s="101">
        <f t="shared" ref="Y72:Y135" si="33">IF(I72&gt;0,(ROUND((U72*(P72-V72)+V72),2)),0)</f>
        <v>0</v>
      </c>
      <c r="Z72" s="103">
        <f t="shared" ref="Z72:Z135" si="34">IF(I72&gt;0,(ROUND(P72-Y72,2)),0)</f>
        <v>0</v>
      </c>
      <c r="AA72" s="58">
        <f t="shared" ref="AA72:AA135" si="35">ROUND((W72*H72)+(Y72*I72),2)</f>
        <v>0</v>
      </c>
      <c r="AB72" s="119">
        <f t="shared" ref="AB72:AB135" si="36">IF(J72&gt;0,ROUND((X72*H72)+(Z72*I72),2),0)</f>
        <v>0</v>
      </c>
      <c r="AC72" s="104"/>
    </row>
    <row r="73" spans="1:29" ht="24.95" customHeight="1" x14ac:dyDescent="0.25">
      <c r="A73" s="1"/>
      <c r="B73" s="2"/>
      <c r="C73" s="2"/>
      <c r="D73" s="3"/>
      <c r="E73" s="4"/>
      <c r="F73" s="5"/>
      <c r="G73" s="5"/>
      <c r="H73" s="6"/>
      <c r="I73" s="6"/>
      <c r="J73" s="97">
        <f t="shared" si="20"/>
        <v>0</v>
      </c>
      <c r="K73" s="222" t="str">
        <f t="shared" si="21"/>
        <v/>
      </c>
      <c r="L73" s="98" t="str">
        <f t="shared" si="22"/>
        <v/>
      </c>
      <c r="M73" s="26"/>
      <c r="N73" s="8" t="s">
        <v>41</v>
      </c>
      <c r="O73" s="99">
        <f t="shared" si="23"/>
        <v>0</v>
      </c>
      <c r="P73" s="100">
        <f t="shared" si="24"/>
        <v>0</v>
      </c>
      <c r="Q73" s="100">
        <f t="shared" si="25"/>
        <v>0</v>
      </c>
      <c r="R73" s="100">
        <f t="shared" si="26"/>
        <v>0</v>
      </c>
      <c r="S73" s="9">
        <f t="shared" si="27"/>
        <v>0</v>
      </c>
      <c r="T73" s="10">
        <f t="shared" si="28"/>
        <v>0</v>
      </c>
      <c r="U73" s="101">
        <f t="shared" si="29"/>
        <v>0</v>
      </c>
      <c r="V73" s="102">
        <f t="shared" si="30"/>
        <v>0</v>
      </c>
      <c r="W73" s="101">
        <f t="shared" si="31"/>
        <v>0</v>
      </c>
      <c r="X73" s="103">
        <f t="shared" si="32"/>
        <v>0</v>
      </c>
      <c r="Y73" s="101">
        <f t="shared" si="33"/>
        <v>0</v>
      </c>
      <c r="Z73" s="103">
        <f t="shared" si="34"/>
        <v>0</v>
      </c>
      <c r="AA73" s="58">
        <f t="shared" si="35"/>
        <v>0</v>
      </c>
      <c r="AB73" s="119">
        <f t="shared" si="36"/>
        <v>0</v>
      </c>
      <c r="AC73" s="104"/>
    </row>
    <row r="74" spans="1:29" ht="24.95" customHeight="1" x14ac:dyDescent="0.25">
      <c r="A74" s="1"/>
      <c r="B74" s="2"/>
      <c r="C74" s="2"/>
      <c r="D74" s="3"/>
      <c r="E74" s="4"/>
      <c r="F74" s="5"/>
      <c r="G74" s="5"/>
      <c r="H74" s="6"/>
      <c r="I74" s="6"/>
      <c r="J74" s="97">
        <f t="shared" si="20"/>
        <v>0</v>
      </c>
      <c r="K74" s="222" t="str">
        <f t="shared" si="21"/>
        <v/>
      </c>
      <c r="L74" s="98" t="str">
        <f t="shared" si="22"/>
        <v/>
      </c>
      <c r="M74" s="26"/>
      <c r="N74" s="8" t="s">
        <v>41</v>
      </c>
      <c r="O74" s="99">
        <f t="shared" si="23"/>
        <v>0</v>
      </c>
      <c r="P74" s="100">
        <f t="shared" si="24"/>
        <v>0</v>
      </c>
      <c r="Q74" s="100">
        <f t="shared" si="25"/>
        <v>0</v>
      </c>
      <c r="R74" s="100">
        <f t="shared" si="26"/>
        <v>0</v>
      </c>
      <c r="S74" s="9">
        <f t="shared" si="27"/>
        <v>0</v>
      </c>
      <c r="T74" s="10">
        <f t="shared" si="28"/>
        <v>0</v>
      </c>
      <c r="U74" s="101">
        <f t="shared" si="29"/>
        <v>0</v>
      </c>
      <c r="V74" s="102">
        <f t="shared" si="30"/>
        <v>0</v>
      </c>
      <c r="W74" s="101">
        <f t="shared" si="31"/>
        <v>0</v>
      </c>
      <c r="X74" s="103">
        <f t="shared" si="32"/>
        <v>0</v>
      </c>
      <c r="Y74" s="101">
        <f t="shared" si="33"/>
        <v>0</v>
      </c>
      <c r="Z74" s="103">
        <f t="shared" si="34"/>
        <v>0</v>
      </c>
      <c r="AA74" s="58">
        <f t="shared" si="35"/>
        <v>0</v>
      </c>
      <c r="AB74" s="119">
        <f t="shared" si="36"/>
        <v>0</v>
      </c>
      <c r="AC74" s="104"/>
    </row>
    <row r="75" spans="1:29" ht="24.95" customHeight="1" x14ac:dyDescent="0.25">
      <c r="A75" s="1"/>
      <c r="B75" s="2"/>
      <c r="C75" s="2"/>
      <c r="D75" s="3"/>
      <c r="E75" s="4"/>
      <c r="F75" s="5"/>
      <c r="G75" s="5"/>
      <c r="H75" s="6"/>
      <c r="I75" s="6"/>
      <c r="J75" s="97">
        <f t="shared" si="20"/>
        <v>0</v>
      </c>
      <c r="K75" s="222" t="str">
        <f t="shared" si="21"/>
        <v/>
      </c>
      <c r="L75" s="98" t="str">
        <f t="shared" si="22"/>
        <v/>
      </c>
      <c r="M75" s="26"/>
      <c r="N75" s="8" t="s">
        <v>41</v>
      </c>
      <c r="O75" s="99">
        <f t="shared" si="23"/>
        <v>0</v>
      </c>
      <c r="P75" s="100">
        <f t="shared" si="24"/>
        <v>0</v>
      </c>
      <c r="Q75" s="100">
        <f t="shared" si="25"/>
        <v>0</v>
      </c>
      <c r="R75" s="100">
        <f t="shared" si="26"/>
        <v>0</v>
      </c>
      <c r="S75" s="9">
        <f t="shared" si="27"/>
        <v>0</v>
      </c>
      <c r="T75" s="10">
        <f t="shared" si="28"/>
        <v>0</v>
      </c>
      <c r="U75" s="101">
        <f t="shared" si="29"/>
        <v>0</v>
      </c>
      <c r="V75" s="102">
        <f t="shared" si="30"/>
        <v>0</v>
      </c>
      <c r="W75" s="101">
        <f t="shared" si="31"/>
        <v>0</v>
      </c>
      <c r="X75" s="103">
        <f t="shared" si="32"/>
        <v>0</v>
      </c>
      <c r="Y75" s="101">
        <f t="shared" si="33"/>
        <v>0</v>
      </c>
      <c r="Z75" s="103">
        <f t="shared" si="34"/>
        <v>0</v>
      </c>
      <c r="AA75" s="58">
        <f t="shared" si="35"/>
        <v>0</v>
      </c>
      <c r="AB75" s="119">
        <f t="shared" si="36"/>
        <v>0</v>
      </c>
      <c r="AC75" s="104"/>
    </row>
    <row r="76" spans="1:29" ht="24.95" customHeight="1" x14ac:dyDescent="0.25">
      <c r="A76" s="1"/>
      <c r="B76" s="2"/>
      <c r="C76" s="2"/>
      <c r="D76" s="3"/>
      <c r="E76" s="4"/>
      <c r="F76" s="5"/>
      <c r="G76" s="5"/>
      <c r="H76" s="6"/>
      <c r="I76" s="6"/>
      <c r="J76" s="97">
        <f t="shared" si="20"/>
        <v>0</v>
      </c>
      <c r="K76" s="222" t="str">
        <f t="shared" si="21"/>
        <v/>
      </c>
      <c r="L76" s="98" t="str">
        <f t="shared" si="22"/>
        <v/>
      </c>
      <c r="M76" s="26"/>
      <c r="N76" s="8" t="s">
        <v>41</v>
      </c>
      <c r="O76" s="99">
        <f t="shared" si="23"/>
        <v>0</v>
      </c>
      <c r="P76" s="100">
        <f t="shared" si="24"/>
        <v>0</v>
      </c>
      <c r="Q76" s="100">
        <f t="shared" si="25"/>
        <v>0</v>
      </c>
      <c r="R76" s="100">
        <f t="shared" si="26"/>
        <v>0</v>
      </c>
      <c r="S76" s="9">
        <f t="shared" si="27"/>
        <v>0</v>
      </c>
      <c r="T76" s="10">
        <f t="shared" si="28"/>
        <v>0</v>
      </c>
      <c r="U76" s="101">
        <f t="shared" si="29"/>
        <v>0</v>
      </c>
      <c r="V76" s="102">
        <f t="shared" si="30"/>
        <v>0</v>
      </c>
      <c r="W76" s="101">
        <f t="shared" si="31"/>
        <v>0</v>
      </c>
      <c r="X76" s="103">
        <f t="shared" si="32"/>
        <v>0</v>
      </c>
      <c r="Y76" s="101">
        <f t="shared" si="33"/>
        <v>0</v>
      </c>
      <c r="Z76" s="103">
        <f t="shared" si="34"/>
        <v>0</v>
      </c>
      <c r="AA76" s="58">
        <f t="shared" si="35"/>
        <v>0</v>
      </c>
      <c r="AB76" s="119">
        <f t="shared" si="36"/>
        <v>0</v>
      </c>
      <c r="AC76" s="104"/>
    </row>
    <row r="77" spans="1:29" ht="24.95" customHeight="1" x14ac:dyDescent="0.25">
      <c r="A77" s="1"/>
      <c r="B77" s="2"/>
      <c r="C77" s="2"/>
      <c r="D77" s="3"/>
      <c r="E77" s="4"/>
      <c r="F77" s="5"/>
      <c r="G77" s="5"/>
      <c r="H77" s="6"/>
      <c r="I77" s="6"/>
      <c r="J77" s="97">
        <f t="shared" si="20"/>
        <v>0</v>
      </c>
      <c r="K77" s="222" t="str">
        <f t="shared" si="21"/>
        <v/>
      </c>
      <c r="L77" s="98" t="str">
        <f t="shared" si="22"/>
        <v/>
      </c>
      <c r="M77" s="26"/>
      <c r="N77" s="8" t="s">
        <v>41</v>
      </c>
      <c r="O77" s="99">
        <f t="shared" si="23"/>
        <v>0</v>
      </c>
      <c r="P77" s="100">
        <f t="shared" si="24"/>
        <v>0</v>
      </c>
      <c r="Q77" s="100">
        <f t="shared" si="25"/>
        <v>0</v>
      </c>
      <c r="R77" s="100">
        <f t="shared" si="26"/>
        <v>0</v>
      </c>
      <c r="S77" s="9">
        <f t="shared" si="27"/>
        <v>0</v>
      </c>
      <c r="T77" s="10">
        <f t="shared" si="28"/>
        <v>0</v>
      </c>
      <c r="U77" s="101">
        <f t="shared" si="29"/>
        <v>0</v>
      </c>
      <c r="V77" s="102">
        <f t="shared" si="30"/>
        <v>0</v>
      </c>
      <c r="W77" s="101">
        <f t="shared" si="31"/>
        <v>0</v>
      </c>
      <c r="X77" s="103">
        <f t="shared" si="32"/>
        <v>0</v>
      </c>
      <c r="Y77" s="101">
        <f t="shared" si="33"/>
        <v>0</v>
      </c>
      <c r="Z77" s="103">
        <f t="shared" si="34"/>
        <v>0</v>
      </c>
      <c r="AA77" s="58">
        <f t="shared" si="35"/>
        <v>0</v>
      </c>
      <c r="AB77" s="119">
        <f t="shared" si="36"/>
        <v>0</v>
      </c>
      <c r="AC77" s="104"/>
    </row>
    <row r="78" spans="1:29" ht="24.95" customHeight="1" x14ac:dyDescent="0.25">
      <c r="A78" s="1"/>
      <c r="B78" s="2"/>
      <c r="C78" s="2"/>
      <c r="D78" s="3"/>
      <c r="E78" s="4"/>
      <c r="F78" s="5"/>
      <c r="G78" s="5"/>
      <c r="H78" s="6"/>
      <c r="I78" s="6"/>
      <c r="J78" s="97">
        <f t="shared" si="20"/>
        <v>0</v>
      </c>
      <c r="K78" s="222" t="str">
        <f t="shared" si="21"/>
        <v/>
      </c>
      <c r="L78" s="98" t="str">
        <f t="shared" si="22"/>
        <v/>
      </c>
      <c r="M78" s="26"/>
      <c r="N78" s="8" t="s">
        <v>41</v>
      </c>
      <c r="O78" s="99">
        <f t="shared" si="23"/>
        <v>0</v>
      </c>
      <c r="P78" s="100">
        <f t="shared" si="24"/>
        <v>0</v>
      </c>
      <c r="Q78" s="100">
        <f t="shared" si="25"/>
        <v>0</v>
      </c>
      <c r="R78" s="100">
        <f t="shared" si="26"/>
        <v>0</v>
      </c>
      <c r="S78" s="9">
        <f t="shared" si="27"/>
        <v>0</v>
      </c>
      <c r="T78" s="10">
        <f t="shared" si="28"/>
        <v>0</v>
      </c>
      <c r="U78" s="101">
        <f t="shared" si="29"/>
        <v>0</v>
      </c>
      <c r="V78" s="102">
        <f t="shared" si="30"/>
        <v>0</v>
      </c>
      <c r="W78" s="101">
        <f t="shared" si="31"/>
        <v>0</v>
      </c>
      <c r="X78" s="103">
        <f t="shared" si="32"/>
        <v>0</v>
      </c>
      <c r="Y78" s="101">
        <f t="shared" si="33"/>
        <v>0</v>
      </c>
      <c r="Z78" s="103">
        <f t="shared" si="34"/>
        <v>0</v>
      </c>
      <c r="AA78" s="58">
        <f t="shared" si="35"/>
        <v>0</v>
      </c>
      <c r="AB78" s="119">
        <f t="shared" si="36"/>
        <v>0</v>
      </c>
      <c r="AC78" s="104"/>
    </row>
    <row r="79" spans="1:29" ht="24.95" customHeight="1" x14ac:dyDescent="0.25">
      <c r="A79" s="1"/>
      <c r="B79" s="2"/>
      <c r="C79" s="2"/>
      <c r="D79" s="3"/>
      <c r="E79" s="4"/>
      <c r="F79" s="5"/>
      <c r="G79" s="5"/>
      <c r="H79" s="6"/>
      <c r="I79" s="6"/>
      <c r="J79" s="97">
        <f t="shared" si="20"/>
        <v>0</v>
      </c>
      <c r="K79" s="222" t="str">
        <f t="shared" si="21"/>
        <v/>
      </c>
      <c r="L79" s="98" t="str">
        <f t="shared" si="22"/>
        <v/>
      </c>
      <c r="M79" s="26"/>
      <c r="N79" s="8" t="s">
        <v>41</v>
      </c>
      <c r="O79" s="99">
        <f t="shared" si="23"/>
        <v>0</v>
      </c>
      <c r="P79" s="100">
        <f t="shared" si="24"/>
        <v>0</v>
      </c>
      <c r="Q79" s="100">
        <f t="shared" si="25"/>
        <v>0</v>
      </c>
      <c r="R79" s="100">
        <f t="shared" si="26"/>
        <v>0</v>
      </c>
      <c r="S79" s="9">
        <f t="shared" si="27"/>
        <v>0</v>
      </c>
      <c r="T79" s="10">
        <f t="shared" si="28"/>
        <v>0</v>
      </c>
      <c r="U79" s="101">
        <f t="shared" si="29"/>
        <v>0</v>
      </c>
      <c r="V79" s="102">
        <f t="shared" si="30"/>
        <v>0</v>
      </c>
      <c r="W79" s="101">
        <f t="shared" si="31"/>
        <v>0</v>
      </c>
      <c r="X79" s="103">
        <f t="shared" si="32"/>
        <v>0</v>
      </c>
      <c r="Y79" s="101">
        <f t="shared" si="33"/>
        <v>0</v>
      </c>
      <c r="Z79" s="103">
        <f t="shared" si="34"/>
        <v>0</v>
      </c>
      <c r="AA79" s="58">
        <f t="shared" si="35"/>
        <v>0</v>
      </c>
      <c r="AB79" s="119">
        <f t="shared" si="36"/>
        <v>0</v>
      </c>
      <c r="AC79" s="104"/>
    </row>
    <row r="80" spans="1:29" ht="24.95" customHeight="1" x14ac:dyDescent="0.25">
      <c r="A80" s="1"/>
      <c r="B80" s="2"/>
      <c r="C80" s="2"/>
      <c r="D80" s="3"/>
      <c r="E80" s="4"/>
      <c r="F80" s="5"/>
      <c r="G80" s="5"/>
      <c r="H80" s="6"/>
      <c r="I80" s="6"/>
      <c r="J80" s="97">
        <f t="shared" si="20"/>
        <v>0</v>
      </c>
      <c r="K80" s="222" t="str">
        <f t="shared" si="21"/>
        <v/>
      </c>
      <c r="L80" s="98" t="str">
        <f t="shared" si="22"/>
        <v/>
      </c>
      <c r="M80" s="26"/>
      <c r="N80" s="8" t="s">
        <v>41</v>
      </c>
      <c r="O80" s="99">
        <f t="shared" si="23"/>
        <v>0</v>
      </c>
      <c r="P80" s="100">
        <f t="shared" si="24"/>
        <v>0</v>
      </c>
      <c r="Q80" s="100">
        <f t="shared" si="25"/>
        <v>0</v>
      </c>
      <c r="R80" s="100">
        <f t="shared" si="26"/>
        <v>0</v>
      </c>
      <c r="S80" s="9">
        <f t="shared" si="27"/>
        <v>0</v>
      </c>
      <c r="T80" s="10">
        <f t="shared" si="28"/>
        <v>0</v>
      </c>
      <c r="U80" s="101">
        <f t="shared" si="29"/>
        <v>0</v>
      </c>
      <c r="V80" s="102">
        <f t="shared" si="30"/>
        <v>0</v>
      </c>
      <c r="W80" s="101">
        <f t="shared" si="31"/>
        <v>0</v>
      </c>
      <c r="X80" s="103">
        <f t="shared" si="32"/>
        <v>0</v>
      </c>
      <c r="Y80" s="101">
        <f t="shared" si="33"/>
        <v>0</v>
      </c>
      <c r="Z80" s="103">
        <f t="shared" si="34"/>
        <v>0</v>
      </c>
      <c r="AA80" s="58">
        <f t="shared" si="35"/>
        <v>0</v>
      </c>
      <c r="AB80" s="119">
        <f t="shared" si="36"/>
        <v>0</v>
      </c>
      <c r="AC80" s="104"/>
    </row>
    <row r="81" spans="1:29" ht="24.95" customHeight="1" x14ac:dyDescent="0.25">
      <c r="A81" s="1"/>
      <c r="B81" s="2"/>
      <c r="C81" s="2"/>
      <c r="D81" s="3"/>
      <c r="E81" s="4"/>
      <c r="F81" s="5"/>
      <c r="G81" s="5"/>
      <c r="H81" s="6"/>
      <c r="I81" s="6"/>
      <c r="J81" s="97">
        <f t="shared" si="20"/>
        <v>0</v>
      </c>
      <c r="K81" s="222" t="str">
        <f t="shared" si="21"/>
        <v/>
      </c>
      <c r="L81" s="98" t="str">
        <f t="shared" si="22"/>
        <v/>
      </c>
      <c r="M81" s="26"/>
      <c r="N81" s="8" t="s">
        <v>41</v>
      </c>
      <c r="O81" s="99">
        <f t="shared" si="23"/>
        <v>0</v>
      </c>
      <c r="P81" s="100">
        <f t="shared" si="24"/>
        <v>0</v>
      </c>
      <c r="Q81" s="100">
        <f t="shared" si="25"/>
        <v>0</v>
      </c>
      <c r="R81" s="100">
        <f t="shared" si="26"/>
        <v>0</v>
      </c>
      <c r="S81" s="9">
        <f t="shared" si="27"/>
        <v>0</v>
      </c>
      <c r="T81" s="10">
        <f t="shared" si="28"/>
        <v>0</v>
      </c>
      <c r="U81" s="101">
        <f t="shared" si="29"/>
        <v>0</v>
      </c>
      <c r="V81" s="102">
        <f t="shared" si="30"/>
        <v>0</v>
      </c>
      <c r="W81" s="101">
        <f t="shared" si="31"/>
        <v>0</v>
      </c>
      <c r="X81" s="103">
        <f t="shared" si="32"/>
        <v>0</v>
      </c>
      <c r="Y81" s="101">
        <f t="shared" si="33"/>
        <v>0</v>
      </c>
      <c r="Z81" s="103">
        <f t="shared" si="34"/>
        <v>0</v>
      </c>
      <c r="AA81" s="58">
        <f t="shared" si="35"/>
        <v>0</v>
      </c>
      <c r="AB81" s="119">
        <f t="shared" si="36"/>
        <v>0</v>
      </c>
      <c r="AC81" s="104"/>
    </row>
    <row r="82" spans="1:29" ht="24.95" customHeight="1" x14ac:dyDescent="0.25">
      <c r="A82" s="1"/>
      <c r="B82" s="2"/>
      <c r="C82" s="2"/>
      <c r="D82" s="3"/>
      <c r="E82" s="4"/>
      <c r="F82" s="5"/>
      <c r="G82" s="5"/>
      <c r="H82" s="6"/>
      <c r="I82" s="6"/>
      <c r="J82" s="97">
        <f t="shared" si="20"/>
        <v>0</v>
      </c>
      <c r="K82" s="222" t="str">
        <f t="shared" si="21"/>
        <v/>
      </c>
      <c r="L82" s="98" t="str">
        <f t="shared" si="22"/>
        <v/>
      </c>
      <c r="M82" s="26"/>
      <c r="N82" s="8" t="s">
        <v>41</v>
      </c>
      <c r="O82" s="99">
        <f t="shared" si="23"/>
        <v>0</v>
      </c>
      <c r="P82" s="100">
        <f t="shared" si="24"/>
        <v>0</v>
      </c>
      <c r="Q82" s="100">
        <f t="shared" si="25"/>
        <v>0</v>
      </c>
      <c r="R82" s="100">
        <f t="shared" si="26"/>
        <v>0</v>
      </c>
      <c r="S82" s="9">
        <f t="shared" si="27"/>
        <v>0</v>
      </c>
      <c r="T82" s="10">
        <f t="shared" si="28"/>
        <v>0</v>
      </c>
      <c r="U82" s="101">
        <f t="shared" si="29"/>
        <v>0</v>
      </c>
      <c r="V82" s="102">
        <f t="shared" si="30"/>
        <v>0</v>
      </c>
      <c r="W82" s="101">
        <f t="shared" si="31"/>
        <v>0</v>
      </c>
      <c r="X82" s="103">
        <f t="shared" si="32"/>
        <v>0</v>
      </c>
      <c r="Y82" s="101">
        <f t="shared" si="33"/>
        <v>0</v>
      </c>
      <c r="Z82" s="103">
        <f t="shared" si="34"/>
        <v>0</v>
      </c>
      <c r="AA82" s="58">
        <f t="shared" si="35"/>
        <v>0</v>
      </c>
      <c r="AB82" s="119">
        <f t="shared" si="36"/>
        <v>0</v>
      </c>
      <c r="AC82" s="104"/>
    </row>
    <row r="83" spans="1:29" ht="24.95" customHeight="1" x14ac:dyDescent="0.25">
      <c r="A83" s="1"/>
      <c r="B83" s="2"/>
      <c r="C83" s="2"/>
      <c r="D83" s="3"/>
      <c r="E83" s="4"/>
      <c r="F83" s="5"/>
      <c r="G83" s="5"/>
      <c r="H83" s="6"/>
      <c r="I83" s="6"/>
      <c r="J83" s="97">
        <f t="shared" si="20"/>
        <v>0</v>
      </c>
      <c r="K83" s="222" t="str">
        <f t="shared" si="21"/>
        <v/>
      </c>
      <c r="L83" s="98" t="str">
        <f t="shared" si="22"/>
        <v/>
      </c>
      <c r="M83" s="26"/>
      <c r="N83" s="8" t="s">
        <v>41</v>
      </c>
      <c r="O83" s="99">
        <f t="shared" si="23"/>
        <v>0</v>
      </c>
      <c r="P83" s="100">
        <f t="shared" si="24"/>
        <v>0</v>
      </c>
      <c r="Q83" s="100">
        <f t="shared" si="25"/>
        <v>0</v>
      </c>
      <c r="R83" s="100">
        <f t="shared" si="26"/>
        <v>0</v>
      </c>
      <c r="S83" s="9">
        <f t="shared" si="27"/>
        <v>0</v>
      </c>
      <c r="T83" s="10">
        <f t="shared" si="28"/>
        <v>0</v>
      </c>
      <c r="U83" s="101">
        <f t="shared" si="29"/>
        <v>0</v>
      </c>
      <c r="V83" s="102">
        <f t="shared" si="30"/>
        <v>0</v>
      </c>
      <c r="W83" s="101">
        <f t="shared" si="31"/>
        <v>0</v>
      </c>
      <c r="X83" s="103">
        <f t="shared" si="32"/>
        <v>0</v>
      </c>
      <c r="Y83" s="101">
        <f t="shared" si="33"/>
        <v>0</v>
      </c>
      <c r="Z83" s="103">
        <f t="shared" si="34"/>
        <v>0</v>
      </c>
      <c r="AA83" s="58">
        <f t="shared" si="35"/>
        <v>0</v>
      </c>
      <c r="AB83" s="119">
        <f t="shared" si="36"/>
        <v>0</v>
      </c>
      <c r="AC83" s="104"/>
    </row>
    <row r="84" spans="1:29" ht="24.95" customHeight="1" x14ac:dyDescent="0.25">
      <c r="A84" s="1"/>
      <c r="B84" s="2"/>
      <c r="C84" s="2"/>
      <c r="D84" s="3"/>
      <c r="E84" s="4"/>
      <c r="F84" s="5"/>
      <c r="G84" s="5"/>
      <c r="H84" s="6"/>
      <c r="I84" s="6"/>
      <c r="J84" s="97">
        <f t="shared" si="20"/>
        <v>0</v>
      </c>
      <c r="K84" s="222" t="str">
        <f t="shared" si="21"/>
        <v/>
      </c>
      <c r="L84" s="98" t="str">
        <f t="shared" si="22"/>
        <v/>
      </c>
      <c r="M84" s="26"/>
      <c r="N84" s="8" t="s">
        <v>41</v>
      </c>
      <c r="O84" s="99">
        <f t="shared" si="23"/>
        <v>0</v>
      </c>
      <c r="P84" s="100">
        <f t="shared" si="24"/>
        <v>0</v>
      </c>
      <c r="Q84" s="100">
        <f t="shared" si="25"/>
        <v>0</v>
      </c>
      <c r="R84" s="100">
        <f t="shared" si="26"/>
        <v>0</v>
      </c>
      <c r="S84" s="9">
        <f t="shared" si="27"/>
        <v>0</v>
      </c>
      <c r="T84" s="10">
        <f t="shared" si="28"/>
        <v>0</v>
      </c>
      <c r="U84" s="101">
        <f t="shared" si="29"/>
        <v>0</v>
      </c>
      <c r="V84" s="102">
        <f t="shared" si="30"/>
        <v>0</v>
      </c>
      <c r="W84" s="101">
        <f t="shared" si="31"/>
        <v>0</v>
      </c>
      <c r="X84" s="103">
        <f t="shared" si="32"/>
        <v>0</v>
      </c>
      <c r="Y84" s="101">
        <f t="shared" si="33"/>
        <v>0</v>
      </c>
      <c r="Z84" s="103">
        <f t="shared" si="34"/>
        <v>0</v>
      </c>
      <c r="AA84" s="58">
        <f t="shared" si="35"/>
        <v>0</v>
      </c>
      <c r="AB84" s="119">
        <f t="shared" si="36"/>
        <v>0</v>
      </c>
      <c r="AC84" s="104"/>
    </row>
    <row r="85" spans="1:29" ht="24.95" customHeight="1" x14ac:dyDescent="0.25">
      <c r="A85" s="1"/>
      <c r="B85" s="2"/>
      <c r="C85" s="2"/>
      <c r="D85" s="3"/>
      <c r="E85" s="4"/>
      <c r="F85" s="5"/>
      <c r="G85" s="5"/>
      <c r="H85" s="6"/>
      <c r="I85" s="6"/>
      <c r="J85" s="97">
        <f t="shared" si="20"/>
        <v>0</v>
      </c>
      <c r="K85" s="222" t="str">
        <f t="shared" si="21"/>
        <v/>
      </c>
      <c r="L85" s="98" t="str">
        <f t="shared" si="22"/>
        <v/>
      </c>
      <c r="M85" s="26"/>
      <c r="N85" s="8" t="s">
        <v>41</v>
      </c>
      <c r="O85" s="99">
        <f t="shared" si="23"/>
        <v>0</v>
      </c>
      <c r="P85" s="100">
        <f t="shared" si="24"/>
        <v>0</v>
      </c>
      <c r="Q85" s="100">
        <f t="shared" si="25"/>
        <v>0</v>
      </c>
      <c r="R85" s="100">
        <f t="shared" si="26"/>
        <v>0</v>
      </c>
      <c r="S85" s="9">
        <f t="shared" si="27"/>
        <v>0</v>
      </c>
      <c r="T85" s="10">
        <f t="shared" si="28"/>
        <v>0</v>
      </c>
      <c r="U85" s="101">
        <f t="shared" si="29"/>
        <v>0</v>
      </c>
      <c r="V85" s="102">
        <f t="shared" si="30"/>
        <v>0</v>
      </c>
      <c r="W85" s="101">
        <f t="shared" si="31"/>
        <v>0</v>
      </c>
      <c r="X85" s="103">
        <f t="shared" si="32"/>
        <v>0</v>
      </c>
      <c r="Y85" s="101">
        <f t="shared" si="33"/>
        <v>0</v>
      </c>
      <c r="Z85" s="103">
        <f t="shared" si="34"/>
        <v>0</v>
      </c>
      <c r="AA85" s="58">
        <f t="shared" si="35"/>
        <v>0</v>
      </c>
      <c r="AB85" s="119">
        <f t="shared" si="36"/>
        <v>0</v>
      </c>
      <c r="AC85" s="104"/>
    </row>
    <row r="86" spans="1:29" ht="24.95" customHeight="1" x14ac:dyDescent="0.25">
      <c r="A86" s="1"/>
      <c r="B86" s="2"/>
      <c r="C86" s="2"/>
      <c r="D86" s="3"/>
      <c r="E86" s="4"/>
      <c r="F86" s="5"/>
      <c r="G86" s="5"/>
      <c r="H86" s="6"/>
      <c r="I86" s="6"/>
      <c r="J86" s="97">
        <f t="shared" si="20"/>
        <v>0</v>
      </c>
      <c r="K86" s="222" t="str">
        <f t="shared" si="21"/>
        <v/>
      </c>
      <c r="L86" s="98" t="str">
        <f t="shared" si="22"/>
        <v/>
      </c>
      <c r="M86" s="26"/>
      <c r="N86" s="8" t="s">
        <v>41</v>
      </c>
      <c r="O86" s="99">
        <f t="shared" si="23"/>
        <v>0</v>
      </c>
      <c r="P86" s="100">
        <f t="shared" si="24"/>
        <v>0</v>
      </c>
      <c r="Q86" s="100">
        <f t="shared" si="25"/>
        <v>0</v>
      </c>
      <c r="R86" s="100">
        <f t="shared" si="26"/>
        <v>0</v>
      </c>
      <c r="S86" s="9">
        <f t="shared" si="27"/>
        <v>0</v>
      </c>
      <c r="T86" s="10">
        <f t="shared" si="28"/>
        <v>0</v>
      </c>
      <c r="U86" s="101">
        <f t="shared" si="29"/>
        <v>0</v>
      </c>
      <c r="V86" s="102">
        <f t="shared" si="30"/>
        <v>0</v>
      </c>
      <c r="W86" s="101">
        <f t="shared" si="31"/>
        <v>0</v>
      </c>
      <c r="X86" s="103">
        <f t="shared" si="32"/>
        <v>0</v>
      </c>
      <c r="Y86" s="101">
        <f t="shared" si="33"/>
        <v>0</v>
      </c>
      <c r="Z86" s="103">
        <f t="shared" si="34"/>
        <v>0</v>
      </c>
      <c r="AA86" s="58">
        <f t="shared" si="35"/>
        <v>0</v>
      </c>
      <c r="AB86" s="119">
        <f t="shared" si="36"/>
        <v>0</v>
      </c>
      <c r="AC86" s="104"/>
    </row>
    <row r="87" spans="1:29" ht="24.95" customHeight="1" x14ac:dyDescent="0.25">
      <c r="A87" s="1"/>
      <c r="B87" s="2"/>
      <c r="C87" s="2"/>
      <c r="D87" s="3"/>
      <c r="E87" s="4"/>
      <c r="F87" s="5"/>
      <c r="G87" s="5"/>
      <c r="H87" s="6"/>
      <c r="I87" s="6"/>
      <c r="J87" s="97">
        <f t="shared" si="20"/>
        <v>0</v>
      </c>
      <c r="K87" s="222" t="str">
        <f t="shared" si="21"/>
        <v/>
      </c>
      <c r="L87" s="98" t="str">
        <f t="shared" si="22"/>
        <v/>
      </c>
      <c r="M87" s="26"/>
      <c r="N87" s="8" t="s">
        <v>41</v>
      </c>
      <c r="O87" s="99">
        <f t="shared" si="23"/>
        <v>0</v>
      </c>
      <c r="P87" s="100">
        <f t="shared" si="24"/>
        <v>0</v>
      </c>
      <c r="Q87" s="100">
        <f t="shared" si="25"/>
        <v>0</v>
      </c>
      <c r="R87" s="100">
        <f t="shared" si="26"/>
        <v>0</v>
      </c>
      <c r="S87" s="9">
        <f t="shared" si="27"/>
        <v>0</v>
      </c>
      <c r="T87" s="10">
        <f t="shared" si="28"/>
        <v>0</v>
      </c>
      <c r="U87" s="101">
        <f t="shared" si="29"/>
        <v>0</v>
      </c>
      <c r="V87" s="102">
        <f t="shared" si="30"/>
        <v>0</v>
      </c>
      <c r="W87" s="101">
        <f t="shared" si="31"/>
        <v>0</v>
      </c>
      <c r="X87" s="103">
        <f t="shared" si="32"/>
        <v>0</v>
      </c>
      <c r="Y87" s="101">
        <f t="shared" si="33"/>
        <v>0</v>
      </c>
      <c r="Z87" s="103">
        <f t="shared" si="34"/>
        <v>0</v>
      </c>
      <c r="AA87" s="58">
        <f t="shared" si="35"/>
        <v>0</v>
      </c>
      <c r="AB87" s="119">
        <f t="shared" si="36"/>
        <v>0</v>
      </c>
      <c r="AC87" s="104"/>
    </row>
    <row r="88" spans="1:29" ht="24.95" customHeight="1" x14ac:dyDescent="0.25">
      <c r="A88" s="1"/>
      <c r="B88" s="2"/>
      <c r="C88" s="2"/>
      <c r="D88" s="3"/>
      <c r="E88" s="4"/>
      <c r="F88" s="5"/>
      <c r="G88" s="5"/>
      <c r="H88" s="6"/>
      <c r="I88" s="6"/>
      <c r="J88" s="97">
        <f t="shared" si="20"/>
        <v>0</v>
      </c>
      <c r="K88" s="222" t="str">
        <f t="shared" si="21"/>
        <v/>
      </c>
      <c r="L88" s="98" t="str">
        <f t="shared" si="22"/>
        <v/>
      </c>
      <c r="M88" s="26"/>
      <c r="N88" s="8" t="s">
        <v>41</v>
      </c>
      <c r="O88" s="99">
        <f t="shared" si="23"/>
        <v>0</v>
      </c>
      <c r="P88" s="100">
        <f t="shared" si="24"/>
        <v>0</v>
      </c>
      <c r="Q88" s="100">
        <f t="shared" si="25"/>
        <v>0</v>
      </c>
      <c r="R88" s="100">
        <f t="shared" si="26"/>
        <v>0</v>
      </c>
      <c r="S88" s="9">
        <f t="shared" si="27"/>
        <v>0</v>
      </c>
      <c r="T88" s="10">
        <f t="shared" si="28"/>
        <v>0</v>
      </c>
      <c r="U88" s="101">
        <f t="shared" si="29"/>
        <v>0</v>
      </c>
      <c r="V88" s="102">
        <f t="shared" si="30"/>
        <v>0</v>
      </c>
      <c r="W88" s="101">
        <f t="shared" si="31"/>
        <v>0</v>
      </c>
      <c r="X88" s="103">
        <f t="shared" si="32"/>
        <v>0</v>
      </c>
      <c r="Y88" s="101">
        <f t="shared" si="33"/>
        <v>0</v>
      </c>
      <c r="Z88" s="103">
        <f t="shared" si="34"/>
        <v>0</v>
      </c>
      <c r="AA88" s="58">
        <f t="shared" si="35"/>
        <v>0</v>
      </c>
      <c r="AB88" s="119">
        <f t="shared" si="36"/>
        <v>0</v>
      </c>
      <c r="AC88" s="104"/>
    </row>
    <row r="89" spans="1:29" ht="24.95" customHeight="1" x14ac:dyDescent="0.25">
      <c r="A89" s="1"/>
      <c r="B89" s="2"/>
      <c r="C89" s="2"/>
      <c r="D89" s="3"/>
      <c r="E89" s="4"/>
      <c r="F89" s="5"/>
      <c r="G89" s="5"/>
      <c r="H89" s="6"/>
      <c r="I89" s="6"/>
      <c r="J89" s="97">
        <f t="shared" si="20"/>
        <v>0</v>
      </c>
      <c r="K89" s="222" t="str">
        <f t="shared" si="21"/>
        <v/>
      </c>
      <c r="L89" s="98" t="str">
        <f t="shared" si="22"/>
        <v/>
      </c>
      <c r="M89" s="26"/>
      <c r="N89" s="8" t="s">
        <v>41</v>
      </c>
      <c r="O89" s="99">
        <f t="shared" si="23"/>
        <v>0</v>
      </c>
      <c r="P89" s="100">
        <f t="shared" si="24"/>
        <v>0</v>
      </c>
      <c r="Q89" s="100">
        <f t="shared" si="25"/>
        <v>0</v>
      </c>
      <c r="R89" s="100">
        <f t="shared" si="26"/>
        <v>0</v>
      </c>
      <c r="S89" s="9">
        <f t="shared" si="27"/>
        <v>0</v>
      </c>
      <c r="T89" s="10">
        <f t="shared" si="28"/>
        <v>0</v>
      </c>
      <c r="U89" s="101">
        <f t="shared" si="29"/>
        <v>0</v>
      </c>
      <c r="V89" s="102">
        <f t="shared" si="30"/>
        <v>0</v>
      </c>
      <c r="W89" s="101">
        <f t="shared" si="31"/>
        <v>0</v>
      </c>
      <c r="X89" s="103">
        <f t="shared" si="32"/>
        <v>0</v>
      </c>
      <c r="Y89" s="101">
        <f t="shared" si="33"/>
        <v>0</v>
      </c>
      <c r="Z89" s="103">
        <f t="shared" si="34"/>
        <v>0</v>
      </c>
      <c r="AA89" s="58">
        <f t="shared" si="35"/>
        <v>0</v>
      </c>
      <c r="AB89" s="119">
        <f t="shared" si="36"/>
        <v>0</v>
      </c>
      <c r="AC89" s="104"/>
    </row>
    <row r="90" spans="1:29" ht="24.95" customHeight="1" x14ac:dyDescent="0.25">
      <c r="A90" s="1"/>
      <c r="B90" s="2"/>
      <c r="C90" s="2"/>
      <c r="D90" s="3"/>
      <c r="E90" s="4"/>
      <c r="F90" s="5"/>
      <c r="G90" s="5"/>
      <c r="H90" s="6"/>
      <c r="I90" s="6"/>
      <c r="J90" s="97">
        <f t="shared" si="20"/>
        <v>0</v>
      </c>
      <c r="K90" s="222" t="str">
        <f t="shared" si="21"/>
        <v/>
      </c>
      <c r="L90" s="98" t="str">
        <f t="shared" si="22"/>
        <v/>
      </c>
      <c r="M90" s="26"/>
      <c r="N90" s="8" t="s">
        <v>41</v>
      </c>
      <c r="O90" s="99">
        <f t="shared" si="23"/>
        <v>0</v>
      </c>
      <c r="P90" s="100">
        <f t="shared" si="24"/>
        <v>0</v>
      </c>
      <c r="Q90" s="100">
        <f t="shared" si="25"/>
        <v>0</v>
      </c>
      <c r="R90" s="100">
        <f t="shared" si="26"/>
        <v>0</v>
      </c>
      <c r="S90" s="9">
        <f t="shared" si="27"/>
        <v>0</v>
      </c>
      <c r="T90" s="10">
        <f t="shared" si="28"/>
        <v>0</v>
      </c>
      <c r="U90" s="101">
        <f t="shared" si="29"/>
        <v>0</v>
      </c>
      <c r="V90" s="102">
        <f t="shared" si="30"/>
        <v>0</v>
      </c>
      <c r="W90" s="101">
        <f t="shared" si="31"/>
        <v>0</v>
      </c>
      <c r="X90" s="103">
        <f t="shared" si="32"/>
        <v>0</v>
      </c>
      <c r="Y90" s="101">
        <f t="shared" si="33"/>
        <v>0</v>
      </c>
      <c r="Z90" s="103">
        <f t="shared" si="34"/>
        <v>0</v>
      </c>
      <c r="AA90" s="58">
        <f t="shared" si="35"/>
        <v>0</v>
      </c>
      <c r="AB90" s="119">
        <f t="shared" si="36"/>
        <v>0</v>
      </c>
      <c r="AC90" s="104"/>
    </row>
    <row r="91" spans="1:29" ht="24.95" customHeight="1" x14ac:dyDescent="0.25">
      <c r="A91" s="1"/>
      <c r="B91" s="2"/>
      <c r="C91" s="2"/>
      <c r="D91" s="3"/>
      <c r="E91" s="4"/>
      <c r="F91" s="5"/>
      <c r="G91" s="5"/>
      <c r="H91" s="6"/>
      <c r="I91" s="6"/>
      <c r="J91" s="97">
        <f t="shared" si="20"/>
        <v>0</v>
      </c>
      <c r="K91" s="222" t="str">
        <f t="shared" si="21"/>
        <v/>
      </c>
      <c r="L91" s="98" t="str">
        <f t="shared" si="22"/>
        <v/>
      </c>
      <c r="M91" s="26"/>
      <c r="N91" s="8" t="s">
        <v>41</v>
      </c>
      <c r="O91" s="99">
        <f t="shared" si="23"/>
        <v>0</v>
      </c>
      <c r="P91" s="100">
        <f t="shared" si="24"/>
        <v>0</v>
      </c>
      <c r="Q91" s="100">
        <f t="shared" si="25"/>
        <v>0</v>
      </c>
      <c r="R91" s="100">
        <f t="shared" si="26"/>
        <v>0</v>
      </c>
      <c r="S91" s="9">
        <f t="shared" si="27"/>
        <v>0</v>
      </c>
      <c r="T91" s="10">
        <f t="shared" si="28"/>
        <v>0</v>
      </c>
      <c r="U91" s="101">
        <f t="shared" si="29"/>
        <v>0</v>
      </c>
      <c r="V91" s="102">
        <f t="shared" si="30"/>
        <v>0</v>
      </c>
      <c r="W91" s="101">
        <f t="shared" si="31"/>
        <v>0</v>
      </c>
      <c r="X91" s="103">
        <f t="shared" si="32"/>
        <v>0</v>
      </c>
      <c r="Y91" s="101">
        <f t="shared" si="33"/>
        <v>0</v>
      </c>
      <c r="Z91" s="103">
        <f t="shared" si="34"/>
        <v>0</v>
      </c>
      <c r="AA91" s="58">
        <f t="shared" si="35"/>
        <v>0</v>
      </c>
      <c r="AB91" s="119">
        <f t="shared" si="36"/>
        <v>0</v>
      </c>
      <c r="AC91" s="104"/>
    </row>
    <row r="92" spans="1:29" ht="24.95" customHeight="1" x14ac:dyDescent="0.25">
      <c r="A92" s="1"/>
      <c r="B92" s="2"/>
      <c r="C92" s="2"/>
      <c r="D92" s="3"/>
      <c r="E92" s="4"/>
      <c r="F92" s="5"/>
      <c r="G92" s="5"/>
      <c r="H92" s="6"/>
      <c r="I92" s="6"/>
      <c r="J92" s="97">
        <f t="shared" si="20"/>
        <v>0</v>
      </c>
      <c r="K92" s="222" t="str">
        <f t="shared" si="21"/>
        <v/>
      </c>
      <c r="L92" s="98" t="str">
        <f t="shared" si="22"/>
        <v/>
      </c>
      <c r="M92" s="26"/>
      <c r="N92" s="8" t="s">
        <v>41</v>
      </c>
      <c r="O92" s="99">
        <f t="shared" si="23"/>
        <v>0</v>
      </c>
      <c r="P92" s="100">
        <f t="shared" si="24"/>
        <v>0</v>
      </c>
      <c r="Q92" s="100">
        <f t="shared" si="25"/>
        <v>0</v>
      </c>
      <c r="R92" s="100">
        <f t="shared" si="26"/>
        <v>0</v>
      </c>
      <c r="S92" s="9">
        <f t="shared" si="27"/>
        <v>0</v>
      </c>
      <c r="T92" s="10">
        <f t="shared" si="28"/>
        <v>0</v>
      </c>
      <c r="U92" s="101">
        <f t="shared" si="29"/>
        <v>0</v>
      </c>
      <c r="V92" s="102">
        <f t="shared" si="30"/>
        <v>0</v>
      </c>
      <c r="W92" s="101">
        <f t="shared" si="31"/>
        <v>0</v>
      </c>
      <c r="X92" s="103">
        <f t="shared" si="32"/>
        <v>0</v>
      </c>
      <c r="Y92" s="101">
        <f t="shared" si="33"/>
        <v>0</v>
      </c>
      <c r="Z92" s="103">
        <f t="shared" si="34"/>
        <v>0</v>
      </c>
      <c r="AA92" s="58">
        <f t="shared" si="35"/>
        <v>0</v>
      </c>
      <c r="AB92" s="119">
        <f t="shared" si="36"/>
        <v>0</v>
      </c>
      <c r="AC92" s="104"/>
    </row>
    <row r="93" spans="1:29" ht="24.95" customHeight="1" x14ac:dyDescent="0.25">
      <c r="A93" s="1"/>
      <c r="B93" s="2"/>
      <c r="C93" s="2"/>
      <c r="D93" s="3"/>
      <c r="E93" s="4"/>
      <c r="F93" s="5"/>
      <c r="G93" s="5"/>
      <c r="H93" s="6"/>
      <c r="I93" s="6"/>
      <c r="J93" s="97">
        <f t="shared" si="20"/>
        <v>0</v>
      </c>
      <c r="K93" s="222" t="str">
        <f t="shared" si="21"/>
        <v/>
      </c>
      <c r="L93" s="98" t="str">
        <f t="shared" si="22"/>
        <v/>
      </c>
      <c r="M93" s="26"/>
      <c r="N93" s="8" t="s">
        <v>41</v>
      </c>
      <c r="O93" s="99">
        <f t="shared" si="23"/>
        <v>0</v>
      </c>
      <c r="P93" s="100">
        <f t="shared" si="24"/>
        <v>0</v>
      </c>
      <c r="Q93" s="100">
        <f t="shared" si="25"/>
        <v>0</v>
      </c>
      <c r="R93" s="100">
        <f t="shared" si="26"/>
        <v>0</v>
      </c>
      <c r="S93" s="9">
        <f t="shared" si="27"/>
        <v>0</v>
      </c>
      <c r="T93" s="10">
        <f t="shared" si="28"/>
        <v>0</v>
      </c>
      <c r="U93" s="101">
        <f t="shared" si="29"/>
        <v>0</v>
      </c>
      <c r="V93" s="102">
        <f t="shared" si="30"/>
        <v>0</v>
      </c>
      <c r="W93" s="101">
        <f t="shared" si="31"/>
        <v>0</v>
      </c>
      <c r="X93" s="103">
        <f t="shared" si="32"/>
        <v>0</v>
      </c>
      <c r="Y93" s="101">
        <f t="shared" si="33"/>
        <v>0</v>
      </c>
      <c r="Z93" s="103">
        <f t="shared" si="34"/>
        <v>0</v>
      </c>
      <c r="AA93" s="58">
        <f t="shared" si="35"/>
        <v>0</v>
      </c>
      <c r="AB93" s="119">
        <f t="shared" si="36"/>
        <v>0</v>
      </c>
      <c r="AC93" s="104"/>
    </row>
    <row r="94" spans="1:29" ht="24.95" customHeight="1" x14ac:dyDescent="0.25">
      <c r="A94" s="1"/>
      <c r="B94" s="2"/>
      <c r="C94" s="2"/>
      <c r="D94" s="3"/>
      <c r="E94" s="4"/>
      <c r="F94" s="5"/>
      <c r="G94" s="5"/>
      <c r="H94" s="6"/>
      <c r="I94" s="6"/>
      <c r="J94" s="97">
        <f t="shared" si="20"/>
        <v>0</v>
      </c>
      <c r="K94" s="222" t="str">
        <f t="shared" si="21"/>
        <v/>
      </c>
      <c r="L94" s="98" t="str">
        <f t="shared" si="22"/>
        <v/>
      </c>
      <c r="M94" s="26"/>
      <c r="N94" s="8" t="s">
        <v>41</v>
      </c>
      <c r="O94" s="99">
        <f t="shared" si="23"/>
        <v>0</v>
      </c>
      <c r="P94" s="100">
        <f t="shared" si="24"/>
        <v>0</v>
      </c>
      <c r="Q94" s="100">
        <f t="shared" si="25"/>
        <v>0</v>
      </c>
      <c r="R94" s="100">
        <f t="shared" si="26"/>
        <v>0</v>
      </c>
      <c r="S94" s="9">
        <f t="shared" si="27"/>
        <v>0</v>
      </c>
      <c r="T94" s="10">
        <f t="shared" si="28"/>
        <v>0</v>
      </c>
      <c r="U94" s="101">
        <f t="shared" si="29"/>
        <v>0</v>
      </c>
      <c r="V94" s="102">
        <f t="shared" si="30"/>
        <v>0</v>
      </c>
      <c r="W94" s="101">
        <f t="shared" si="31"/>
        <v>0</v>
      </c>
      <c r="X94" s="103">
        <f t="shared" si="32"/>
        <v>0</v>
      </c>
      <c r="Y94" s="101">
        <f t="shared" si="33"/>
        <v>0</v>
      </c>
      <c r="Z94" s="103">
        <f t="shared" si="34"/>
        <v>0</v>
      </c>
      <c r="AA94" s="58">
        <f t="shared" si="35"/>
        <v>0</v>
      </c>
      <c r="AB94" s="119">
        <f t="shared" si="36"/>
        <v>0</v>
      </c>
      <c r="AC94" s="104"/>
    </row>
    <row r="95" spans="1:29" ht="24.95" customHeight="1" x14ac:dyDescent="0.25">
      <c r="A95" s="1"/>
      <c r="B95" s="2"/>
      <c r="C95" s="2"/>
      <c r="D95" s="3"/>
      <c r="E95" s="4"/>
      <c r="F95" s="5"/>
      <c r="G95" s="5"/>
      <c r="H95" s="6"/>
      <c r="I95" s="6"/>
      <c r="J95" s="97">
        <f t="shared" si="20"/>
        <v>0</v>
      </c>
      <c r="K95" s="222" t="str">
        <f t="shared" si="21"/>
        <v/>
      </c>
      <c r="L95" s="98" t="str">
        <f t="shared" si="22"/>
        <v/>
      </c>
      <c r="M95" s="26"/>
      <c r="N95" s="8" t="s">
        <v>41</v>
      </c>
      <c r="O95" s="99">
        <f t="shared" si="23"/>
        <v>0</v>
      </c>
      <c r="P95" s="100">
        <f t="shared" si="24"/>
        <v>0</v>
      </c>
      <c r="Q95" s="100">
        <f t="shared" si="25"/>
        <v>0</v>
      </c>
      <c r="R95" s="100">
        <f t="shared" si="26"/>
        <v>0</v>
      </c>
      <c r="S95" s="9">
        <f t="shared" si="27"/>
        <v>0</v>
      </c>
      <c r="T95" s="10">
        <f t="shared" si="28"/>
        <v>0</v>
      </c>
      <c r="U95" s="101">
        <f t="shared" si="29"/>
        <v>0</v>
      </c>
      <c r="V95" s="102">
        <f t="shared" si="30"/>
        <v>0</v>
      </c>
      <c r="W95" s="101">
        <f t="shared" si="31"/>
        <v>0</v>
      </c>
      <c r="X95" s="103">
        <f t="shared" si="32"/>
        <v>0</v>
      </c>
      <c r="Y95" s="101">
        <f t="shared" si="33"/>
        <v>0</v>
      </c>
      <c r="Z95" s="103">
        <f t="shared" si="34"/>
        <v>0</v>
      </c>
      <c r="AA95" s="58">
        <f t="shared" si="35"/>
        <v>0</v>
      </c>
      <c r="AB95" s="119">
        <f t="shared" si="36"/>
        <v>0</v>
      </c>
      <c r="AC95" s="104"/>
    </row>
    <row r="96" spans="1:29" ht="24.95" customHeight="1" x14ac:dyDescent="0.25">
      <c r="A96" s="1"/>
      <c r="B96" s="2"/>
      <c r="C96" s="2"/>
      <c r="D96" s="3"/>
      <c r="E96" s="4"/>
      <c r="F96" s="5"/>
      <c r="G96" s="5"/>
      <c r="H96" s="6"/>
      <c r="I96" s="6"/>
      <c r="J96" s="97">
        <f t="shared" si="20"/>
        <v>0</v>
      </c>
      <c r="K96" s="222" t="str">
        <f t="shared" si="21"/>
        <v/>
      </c>
      <c r="L96" s="98" t="str">
        <f t="shared" si="22"/>
        <v/>
      </c>
      <c r="M96" s="26"/>
      <c r="N96" s="8" t="s">
        <v>41</v>
      </c>
      <c r="O96" s="99">
        <f t="shared" si="23"/>
        <v>0</v>
      </c>
      <c r="P96" s="100">
        <f t="shared" si="24"/>
        <v>0</v>
      </c>
      <c r="Q96" s="100">
        <f t="shared" si="25"/>
        <v>0</v>
      </c>
      <c r="R96" s="100">
        <f t="shared" si="26"/>
        <v>0</v>
      </c>
      <c r="S96" s="9">
        <f t="shared" si="27"/>
        <v>0</v>
      </c>
      <c r="T96" s="10">
        <f t="shared" si="28"/>
        <v>0</v>
      </c>
      <c r="U96" s="101">
        <f t="shared" si="29"/>
        <v>0</v>
      </c>
      <c r="V96" s="102">
        <f t="shared" si="30"/>
        <v>0</v>
      </c>
      <c r="W96" s="101">
        <f t="shared" si="31"/>
        <v>0</v>
      </c>
      <c r="X96" s="103">
        <f t="shared" si="32"/>
        <v>0</v>
      </c>
      <c r="Y96" s="101">
        <f t="shared" si="33"/>
        <v>0</v>
      </c>
      <c r="Z96" s="103">
        <f t="shared" si="34"/>
        <v>0</v>
      </c>
      <c r="AA96" s="58">
        <f t="shared" si="35"/>
        <v>0</v>
      </c>
      <c r="AB96" s="119">
        <f t="shared" si="36"/>
        <v>0</v>
      </c>
      <c r="AC96" s="104"/>
    </row>
    <row r="97" spans="1:29" ht="24.95" customHeight="1" x14ac:dyDescent="0.25">
      <c r="A97" s="1"/>
      <c r="B97" s="2"/>
      <c r="C97" s="2"/>
      <c r="D97" s="3"/>
      <c r="E97" s="4"/>
      <c r="F97" s="5"/>
      <c r="G97" s="5"/>
      <c r="H97" s="6"/>
      <c r="I97" s="6"/>
      <c r="J97" s="97">
        <f t="shared" si="20"/>
        <v>0</v>
      </c>
      <c r="K97" s="222" t="str">
        <f t="shared" si="21"/>
        <v/>
      </c>
      <c r="L97" s="98" t="str">
        <f t="shared" si="22"/>
        <v/>
      </c>
      <c r="M97" s="26"/>
      <c r="N97" s="8" t="s">
        <v>41</v>
      </c>
      <c r="O97" s="99">
        <f t="shared" si="23"/>
        <v>0</v>
      </c>
      <c r="P97" s="100">
        <f t="shared" si="24"/>
        <v>0</v>
      </c>
      <c r="Q97" s="100">
        <f t="shared" si="25"/>
        <v>0</v>
      </c>
      <c r="R97" s="100">
        <f t="shared" si="26"/>
        <v>0</v>
      </c>
      <c r="S97" s="9">
        <f t="shared" si="27"/>
        <v>0</v>
      </c>
      <c r="T97" s="10">
        <f t="shared" si="28"/>
        <v>0</v>
      </c>
      <c r="U97" s="101">
        <f t="shared" si="29"/>
        <v>0</v>
      </c>
      <c r="V97" s="102">
        <f t="shared" si="30"/>
        <v>0</v>
      </c>
      <c r="W97" s="101">
        <f t="shared" si="31"/>
        <v>0</v>
      </c>
      <c r="X97" s="103">
        <f t="shared" si="32"/>
        <v>0</v>
      </c>
      <c r="Y97" s="101">
        <f t="shared" si="33"/>
        <v>0</v>
      </c>
      <c r="Z97" s="103">
        <f t="shared" si="34"/>
        <v>0</v>
      </c>
      <c r="AA97" s="58">
        <f t="shared" si="35"/>
        <v>0</v>
      </c>
      <c r="AB97" s="119">
        <f t="shared" si="36"/>
        <v>0</v>
      </c>
      <c r="AC97" s="104"/>
    </row>
    <row r="98" spans="1:29" ht="24.95" customHeight="1" x14ac:dyDescent="0.25">
      <c r="A98" s="1"/>
      <c r="B98" s="2"/>
      <c r="C98" s="2"/>
      <c r="D98" s="3"/>
      <c r="E98" s="4"/>
      <c r="F98" s="5"/>
      <c r="G98" s="5"/>
      <c r="H98" s="6"/>
      <c r="I98" s="6"/>
      <c r="J98" s="97">
        <f t="shared" si="20"/>
        <v>0</v>
      </c>
      <c r="K98" s="222" t="str">
        <f t="shared" si="21"/>
        <v/>
      </c>
      <c r="L98" s="98" t="str">
        <f t="shared" si="22"/>
        <v/>
      </c>
      <c r="M98" s="26"/>
      <c r="N98" s="8" t="s">
        <v>41</v>
      </c>
      <c r="O98" s="99">
        <f t="shared" si="23"/>
        <v>0</v>
      </c>
      <c r="P98" s="100">
        <f t="shared" si="24"/>
        <v>0</v>
      </c>
      <c r="Q98" s="100">
        <f t="shared" si="25"/>
        <v>0</v>
      </c>
      <c r="R98" s="100">
        <f t="shared" si="26"/>
        <v>0</v>
      </c>
      <c r="S98" s="9">
        <f t="shared" si="27"/>
        <v>0</v>
      </c>
      <c r="T98" s="10">
        <f t="shared" si="28"/>
        <v>0</v>
      </c>
      <c r="U98" s="101">
        <f t="shared" si="29"/>
        <v>0</v>
      </c>
      <c r="V98" s="102">
        <f t="shared" si="30"/>
        <v>0</v>
      </c>
      <c r="W98" s="101">
        <f t="shared" si="31"/>
        <v>0</v>
      </c>
      <c r="X98" s="103">
        <f t="shared" si="32"/>
        <v>0</v>
      </c>
      <c r="Y98" s="101">
        <f t="shared" si="33"/>
        <v>0</v>
      </c>
      <c r="Z98" s="103">
        <f t="shared" si="34"/>
        <v>0</v>
      </c>
      <c r="AA98" s="58">
        <f t="shared" si="35"/>
        <v>0</v>
      </c>
      <c r="AB98" s="119">
        <f t="shared" si="36"/>
        <v>0</v>
      </c>
      <c r="AC98" s="104"/>
    </row>
    <row r="99" spans="1:29" ht="24.95" customHeight="1" x14ac:dyDescent="0.25">
      <c r="A99" s="1"/>
      <c r="B99" s="2"/>
      <c r="C99" s="2"/>
      <c r="D99" s="3"/>
      <c r="E99" s="4"/>
      <c r="F99" s="5"/>
      <c r="G99" s="5"/>
      <c r="H99" s="6"/>
      <c r="I99" s="6"/>
      <c r="J99" s="97">
        <f t="shared" si="20"/>
        <v>0</v>
      </c>
      <c r="K99" s="222" t="str">
        <f t="shared" si="21"/>
        <v/>
      </c>
      <c r="L99" s="98" t="str">
        <f t="shared" si="22"/>
        <v/>
      </c>
      <c r="M99" s="26"/>
      <c r="N99" s="8" t="s">
        <v>41</v>
      </c>
      <c r="O99" s="99">
        <f t="shared" si="23"/>
        <v>0</v>
      </c>
      <c r="P99" s="100">
        <f t="shared" si="24"/>
        <v>0</v>
      </c>
      <c r="Q99" s="100">
        <f t="shared" si="25"/>
        <v>0</v>
      </c>
      <c r="R99" s="100">
        <f t="shared" si="26"/>
        <v>0</v>
      </c>
      <c r="S99" s="9">
        <f t="shared" si="27"/>
        <v>0</v>
      </c>
      <c r="T99" s="10">
        <f t="shared" si="28"/>
        <v>0</v>
      </c>
      <c r="U99" s="101">
        <f t="shared" si="29"/>
        <v>0</v>
      </c>
      <c r="V99" s="102">
        <f t="shared" si="30"/>
        <v>0</v>
      </c>
      <c r="W99" s="101">
        <f t="shared" si="31"/>
        <v>0</v>
      </c>
      <c r="X99" s="103">
        <f t="shared" si="32"/>
        <v>0</v>
      </c>
      <c r="Y99" s="101">
        <f t="shared" si="33"/>
        <v>0</v>
      </c>
      <c r="Z99" s="103">
        <f t="shared" si="34"/>
        <v>0</v>
      </c>
      <c r="AA99" s="58">
        <f t="shared" si="35"/>
        <v>0</v>
      </c>
      <c r="AB99" s="119">
        <f t="shared" si="36"/>
        <v>0</v>
      </c>
      <c r="AC99" s="104"/>
    </row>
    <row r="100" spans="1:29" ht="24.95" customHeight="1" x14ac:dyDescent="0.25">
      <c r="A100" s="1"/>
      <c r="B100" s="2"/>
      <c r="C100" s="2"/>
      <c r="D100" s="3"/>
      <c r="E100" s="4"/>
      <c r="F100" s="5"/>
      <c r="G100" s="5"/>
      <c r="H100" s="6"/>
      <c r="I100" s="6"/>
      <c r="J100" s="97">
        <f t="shared" si="20"/>
        <v>0</v>
      </c>
      <c r="K100" s="222" t="str">
        <f t="shared" si="21"/>
        <v/>
      </c>
      <c r="L100" s="98" t="str">
        <f t="shared" si="22"/>
        <v/>
      </c>
      <c r="M100" s="26"/>
      <c r="N100" s="8" t="s">
        <v>41</v>
      </c>
      <c r="O100" s="99">
        <f t="shared" si="23"/>
        <v>0</v>
      </c>
      <c r="P100" s="100">
        <f t="shared" si="24"/>
        <v>0</v>
      </c>
      <c r="Q100" s="100">
        <f t="shared" si="25"/>
        <v>0</v>
      </c>
      <c r="R100" s="100">
        <f t="shared" si="26"/>
        <v>0</v>
      </c>
      <c r="S100" s="9">
        <f t="shared" si="27"/>
        <v>0</v>
      </c>
      <c r="T100" s="10">
        <f t="shared" si="28"/>
        <v>0</v>
      </c>
      <c r="U100" s="101">
        <f t="shared" si="29"/>
        <v>0</v>
      </c>
      <c r="V100" s="102">
        <f t="shared" si="30"/>
        <v>0</v>
      </c>
      <c r="W100" s="101">
        <f t="shared" si="31"/>
        <v>0</v>
      </c>
      <c r="X100" s="103">
        <f t="shared" si="32"/>
        <v>0</v>
      </c>
      <c r="Y100" s="101">
        <f t="shared" si="33"/>
        <v>0</v>
      </c>
      <c r="Z100" s="103">
        <f t="shared" si="34"/>
        <v>0</v>
      </c>
      <c r="AA100" s="58">
        <f t="shared" si="35"/>
        <v>0</v>
      </c>
      <c r="AB100" s="119">
        <f t="shared" si="36"/>
        <v>0</v>
      </c>
      <c r="AC100" s="104"/>
    </row>
    <row r="101" spans="1:29" ht="24.95" customHeight="1" x14ac:dyDescent="0.25">
      <c r="A101" s="1"/>
      <c r="B101" s="2"/>
      <c r="C101" s="2"/>
      <c r="D101" s="3"/>
      <c r="E101" s="4"/>
      <c r="F101" s="5"/>
      <c r="G101" s="5"/>
      <c r="H101" s="6"/>
      <c r="I101" s="6"/>
      <c r="J101" s="97">
        <f t="shared" si="20"/>
        <v>0</v>
      </c>
      <c r="K101" s="222" t="str">
        <f t="shared" si="21"/>
        <v/>
      </c>
      <c r="L101" s="98" t="str">
        <f t="shared" si="22"/>
        <v/>
      </c>
      <c r="M101" s="26"/>
      <c r="N101" s="8" t="s">
        <v>41</v>
      </c>
      <c r="O101" s="99">
        <f t="shared" si="23"/>
        <v>0</v>
      </c>
      <c r="P101" s="100">
        <f t="shared" si="24"/>
        <v>0</v>
      </c>
      <c r="Q101" s="100">
        <f t="shared" si="25"/>
        <v>0</v>
      </c>
      <c r="R101" s="100">
        <f t="shared" si="26"/>
        <v>0</v>
      </c>
      <c r="S101" s="9">
        <f t="shared" si="27"/>
        <v>0</v>
      </c>
      <c r="T101" s="10">
        <f t="shared" si="28"/>
        <v>0</v>
      </c>
      <c r="U101" s="101">
        <f t="shared" si="29"/>
        <v>0</v>
      </c>
      <c r="V101" s="102">
        <f t="shared" si="30"/>
        <v>0</v>
      </c>
      <c r="W101" s="101">
        <f t="shared" si="31"/>
        <v>0</v>
      </c>
      <c r="X101" s="103">
        <f t="shared" si="32"/>
        <v>0</v>
      </c>
      <c r="Y101" s="101">
        <f t="shared" si="33"/>
        <v>0</v>
      </c>
      <c r="Z101" s="103">
        <f t="shared" si="34"/>
        <v>0</v>
      </c>
      <c r="AA101" s="58">
        <f t="shared" si="35"/>
        <v>0</v>
      </c>
      <c r="AB101" s="119">
        <f t="shared" si="36"/>
        <v>0</v>
      </c>
      <c r="AC101" s="104"/>
    </row>
    <row r="102" spans="1:29" ht="24.95" customHeight="1" x14ac:dyDescent="0.25">
      <c r="A102" s="1"/>
      <c r="B102" s="2"/>
      <c r="C102" s="2"/>
      <c r="D102" s="3"/>
      <c r="E102" s="4"/>
      <c r="F102" s="5"/>
      <c r="G102" s="5"/>
      <c r="H102" s="6"/>
      <c r="I102" s="6"/>
      <c r="J102" s="97">
        <f t="shared" si="20"/>
        <v>0</v>
      </c>
      <c r="K102" s="222" t="str">
        <f t="shared" si="21"/>
        <v/>
      </c>
      <c r="L102" s="98" t="str">
        <f t="shared" si="22"/>
        <v/>
      </c>
      <c r="M102" s="26"/>
      <c r="N102" s="8" t="s">
        <v>41</v>
      </c>
      <c r="O102" s="99">
        <f t="shared" si="23"/>
        <v>0</v>
      </c>
      <c r="P102" s="100">
        <f t="shared" si="24"/>
        <v>0</v>
      </c>
      <c r="Q102" s="100">
        <f t="shared" si="25"/>
        <v>0</v>
      </c>
      <c r="R102" s="100">
        <f t="shared" si="26"/>
        <v>0</v>
      </c>
      <c r="S102" s="9">
        <f t="shared" si="27"/>
        <v>0</v>
      </c>
      <c r="T102" s="10">
        <f t="shared" si="28"/>
        <v>0</v>
      </c>
      <c r="U102" s="101">
        <f t="shared" si="29"/>
        <v>0</v>
      </c>
      <c r="V102" s="102">
        <f t="shared" si="30"/>
        <v>0</v>
      </c>
      <c r="W102" s="101">
        <f t="shared" si="31"/>
        <v>0</v>
      </c>
      <c r="X102" s="103">
        <f t="shared" si="32"/>
        <v>0</v>
      </c>
      <c r="Y102" s="101">
        <f t="shared" si="33"/>
        <v>0</v>
      </c>
      <c r="Z102" s="103">
        <f t="shared" si="34"/>
        <v>0</v>
      </c>
      <c r="AA102" s="58">
        <f t="shared" si="35"/>
        <v>0</v>
      </c>
      <c r="AB102" s="119">
        <f t="shared" si="36"/>
        <v>0</v>
      </c>
      <c r="AC102" s="104"/>
    </row>
    <row r="103" spans="1:29" ht="24.95" customHeight="1" x14ac:dyDescent="0.25">
      <c r="A103" s="1"/>
      <c r="B103" s="2"/>
      <c r="C103" s="2"/>
      <c r="D103" s="3"/>
      <c r="E103" s="4"/>
      <c r="F103" s="5"/>
      <c r="G103" s="5"/>
      <c r="H103" s="6"/>
      <c r="I103" s="6"/>
      <c r="J103" s="97">
        <f t="shared" si="20"/>
        <v>0</v>
      </c>
      <c r="K103" s="222" t="str">
        <f t="shared" si="21"/>
        <v/>
      </c>
      <c r="L103" s="98" t="str">
        <f t="shared" si="22"/>
        <v/>
      </c>
      <c r="M103" s="26"/>
      <c r="N103" s="8" t="s">
        <v>41</v>
      </c>
      <c r="O103" s="99">
        <f t="shared" si="23"/>
        <v>0</v>
      </c>
      <c r="P103" s="100">
        <f t="shared" si="24"/>
        <v>0</v>
      </c>
      <c r="Q103" s="100">
        <f t="shared" si="25"/>
        <v>0</v>
      </c>
      <c r="R103" s="100">
        <f t="shared" si="26"/>
        <v>0</v>
      </c>
      <c r="S103" s="9">
        <f t="shared" si="27"/>
        <v>0</v>
      </c>
      <c r="T103" s="10">
        <f t="shared" si="28"/>
        <v>0</v>
      </c>
      <c r="U103" s="101">
        <f t="shared" si="29"/>
        <v>0</v>
      </c>
      <c r="V103" s="102">
        <f t="shared" si="30"/>
        <v>0</v>
      </c>
      <c r="W103" s="101">
        <f t="shared" si="31"/>
        <v>0</v>
      </c>
      <c r="X103" s="103">
        <f t="shared" si="32"/>
        <v>0</v>
      </c>
      <c r="Y103" s="101">
        <f t="shared" si="33"/>
        <v>0</v>
      </c>
      <c r="Z103" s="103">
        <f t="shared" si="34"/>
        <v>0</v>
      </c>
      <c r="AA103" s="58">
        <f t="shared" si="35"/>
        <v>0</v>
      </c>
      <c r="AB103" s="119">
        <f t="shared" si="36"/>
        <v>0</v>
      </c>
      <c r="AC103" s="104"/>
    </row>
    <row r="104" spans="1:29" ht="24.95" customHeight="1" x14ac:dyDescent="0.25">
      <c r="A104" s="1"/>
      <c r="B104" s="2"/>
      <c r="C104" s="2"/>
      <c r="D104" s="3"/>
      <c r="E104" s="4"/>
      <c r="F104" s="5"/>
      <c r="G104" s="5"/>
      <c r="H104" s="6"/>
      <c r="I104" s="6"/>
      <c r="J104" s="97">
        <f t="shared" si="20"/>
        <v>0</v>
      </c>
      <c r="K104" s="222" t="str">
        <f t="shared" si="21"/>
        <v/>
      </c>
      <c r="L104" s="98" t="str">
        <f t="shared" si="22"/>
        <v/>
      </c>
      <c r="M104" s="26"/>
      <c r="N104" s="8" t="s">
        <v>41</v>
      </c>
      <c r="O104" s="99">
        <f t="shared" si="23"/>
        <v>0</v>
      </c>
      <c r="P104" s="100">
        <f t="shared" si="24"/>
        <v>0</v>
      </c>
      <c r="Q104" s="100">
        <f t="shared" si="25"/>
        <v>0</v>
      </c>
      <c r="R104" s="100">
        <f t="shared" si="26"/>
        <v>0</v>
      </c>
      <c r="S104" s="9">
        <f t="shared" si="27"/>
        <v>0</v>
      </c>
      <c r="T104" s="10">
        <f t="shared" si="28"/>
        <v>0</v>
      </c>
      <c r="U104" s="101">
        <f t="shared" si="29"/>
        <v>0</v>
      </c>
      <c r="V104" s="102">
        <f t="shared" si="30"/>
        <v>0</v>
      </c>
      <c r="W104" s="101">
        <f t="shared" si="31"/>
        <v>0</v>
      </c>
      <c r="X104" s="103">
        <f t="shared" si="32"/>
        <v>0</v>
      </c>
      <c r="Y104" s="101">
        <f t="shared" si="33"/>
        <v>0</v>
      </c>
      <c r="Z104" s="103">
        <f t="shared" si="34"/>
        <v>0</v>
      </c>
      <c r="AA104" s="58">
        <f t="shared" si="35"/>
        <v>0</v>
      </c>
      <c r="AB104" s="119">
        <f t="shared" si="36"/>
        <v>0</v>
      </c>
      <c r="AC104" s="104"/>
    </row>
    <row r="105" spans="1:29" ht="24.95" customHeight="1" x14ac:dyDescent="0.25">
      <c r="A105" s="1"/>
      <c r="B105" s="2"/>
      <c r="C105" s="2"/>
      <c r="D105" s="3"/>
      <c r="E105" s="4"/>
      <c r="F105" s="5"/>
      <c r="G105" s="5"/>
      <c r="H105" s="6"/>
      <c r="I105" s="6"/>
      <c r="J105" s="97">
        <f t="shared" si="20"/>
        <v>0</v>
      </c>
      <c r="K105" s="222" t="str">
        <f t="shared" si="21"/>
        <v/>
      </c>
      <c r="L105" s="98" t="str">
        <f t="shared" si="22"/>
        <v/>
      </c>
      <c r="M105" s="26"/>
      <c r="N105" s="8" t="s">
        <v>41</v>
      </c>
      <c r="O105" s="99">
        <f t="shared" si="23"/>
        <v>0</v>
      </c>
      <c r="P105" s="100">
        <f t="shared" si="24"/>
        <v>0</v>
      </c>
      <c r="Q105" s="100">
        <f t="shared" si="25"/>
        <v>0</v>
      </c>
      <c r="R105" s="100">
        <f t="shared" si="26"/>
        <v>0</v>
      </c>
      <c r="S105" s="9">
        <f t="shared" si="27"/>
        <v>0</v>
      </c>
      <c r="T105" s="10">
        <f t="shared" si="28"/>
        <v>0</v>
      </c>
      <c r="U105" s="101">
        <f t="shared" si="29"/>
        <v>0</v>
      </c>
      <c r="V105" s="102">
        <f t="shared" si="30"/>
        <v>0</v>
      </c>
      <c r="W105" s="101">
        <f t="shared" si="31"/>
        <v>0</v>
      </c>
      <c r="X105" s="103">
        <f t="shared" si="32"/>
        <v>0</v>
      </c>
      <c r="Y105" s="101">
        <f t="shared" si="33"/>
        <v>0</v>
      </c>
      <c r="Z105" s="103">
        <f t="shared" si="34"/>
        <v>0</v>
      </c>
      <c r="AA105" s="58">
        <f t="shared" si="35"/>
        <v>0</v>
      </c>
      <c r="AB105" s="119">
        <f t="shared" si="36"/>
        <v>0</v>
      </c>
      <c r="AC105" s="104"/>
    </row>
    <row r="106" spans="1:29" ht="24.95" customHeight="1" x14ac:dyDescent="0.25">
      <c r="A106" s="1"/>
      <c r="B106" s="2"/>
      <c r="C106" s="2"/>
      <c r="D106" s="3"/>
      <c r="E106" s="4"/>
      <c r="F106" s="5"/>
      <c r="G106" s="5"/>
      <c r="H106" s="6"/>
      <c r="I106" s="6"/>
      <c r="J106" s="97">
        <f t="shared" si="20"/>
        <v>0</v>
      </c>
      <c r="K106" s="222" t="str">
        <f t="shared" si="21"/>
        <v/>
      </c>
      <c r="L106" s="98" t="str">
        <f t="shared" si="22"/>
        <v/>
      </c>
      <c r="M106" s="26"/>
      <c r="N106" s="8" t="s">
        <v>41</v>
      </c>
      <c r="O106" s="99">
        <f t="shared" si="23"/>
        <v>0</v>
      </c>
      <c r="P106" s="100">
        <f t="shared" si="24"/>
        <v>0</v>
      </c>
      <c r="Q106" s="100">
        <f t="shared" si="25"/>
        <v>0</v>
      </c>
      <c r="R106" s="100">
        <f t="shared" si="26"/>
        <v>0</v>
      </c>
      <c r="S106" s="9">
        <f t="shared" si="27"/>
        <v>0</v>
      </c>
      <c r="T106" s="10">
        <f t="shared" si="28"/>
        <v>0</v>
      </c>
      <c r="U106" s="101">
        <f t="shared" si="29"/>
        <v>0</v>
      </c>
      <c r="V106" s="102">
        <f t="shared" si="30"/>
        <v>0</v>
      </c>
      <c r="W106" s="101">
        <f t="shared" si="31"/>
        <v>0</v>
      </c>
      <c r="X106" s="103">
        <f t="shared" si="32"/>
        <v>0</v>
      </c>
      <c r="Y106" s="101">
        <f t="shared" si="33"/>
        <v>0</v>
      </c>
      <c r="Z106" s="103">
        <f t="shared" si="34"/>
        <v>0</v>
      </c>
      <c r="AA106" s="58">
        <f t="shared" si="35"/>
        <v>0</v>
      </c>
      <c r="AB106" s="119">
        <f t="shared" si="36"/>
        <v>0</v>
      </c>
      <c r="AC106" s="104"/>
    </row>
    <row r="107" spans="1:29" ht="24.95" customHeight="1" x14ac:dyDescent="0.25">
      <c r="A107" s="1"/>
      <c r="B107" s="2"/>
      <c r="C107" s="2"/>
      <c r="D107" s="3"/>
      <c r="E107" s="4"/>
      <c r="F107" s="5"/>
      <c r="G107" s="5"/>
      <c r="H107" s="6"/>
      <c r="I107" s="6"/>
      <c r="J107" s="97">
        <f t="shared" si="20"/>
        <v>0</v>
      </c>
      <c r="K107" s="222" t="str">
        <f t="shared" si="21"/>
        <v/>
      </c>
      <c r="L107" s="98" t="str">
        <f t="shared" si="22"/>
        <v/>
      </c>
      <c r="M107" s="26"/>
      <c r="N107" s="8" t="s">
        <v>41</v>
      </c>
      <c r="O107" s="99">
        <f t="shared" si="23"/>
        <v>0</v>
      </c>
      <c r="P107" s="100">
        <f t="shared" si="24"/>
        <v>0</v>
      </c>
      <c r="Q107" s="100">
        <f t="shared" si="25"/>
        <v>0</v>
      </c>
      <c r="R107" s="100">
        <f t="shared" si="26"/>
        <v>0</v>
      </c>
      <c r="S107" s="9">
        <f t="shared" si="27"/>
        <v>0</v>
      </c>
      <c r="T107" s="10">
        <f t="shared" si="28"/>
        <v>0</v>
      </c>
      <c r="U107" s="101">
        <f t="shared" si="29"/>
        <v>0</v>
      </c>
      <c r="V107" s="102">
        <f t="shared" si="30"/>
        <v>0</v>
      </c>
      <c r="W107" s="101">
        <f t="shared" si="31"/>
        <v>0</v>
      </c>
      <c r="X107" s="103">
        <f t="shared" si="32"/>
        <v>0</v>
      </c>
      <c r="Y107" s="101">
        <f t="shared" si="33"/>
        <v>0</v>
      </c>
      <c r="Z107" s="103">
        <f t="shared" si="34"/>
        <v>0</v>
      </c>
      <c r="AA107" s="58">
        <f t="shared" si="35"/>
        <v>0</v>
      </c>
      <c r="AB107" s="119">
        <f t="shared" si="36"/>
        <v>0</v>
      </c>
      <c r="AC107" s="104"/>
    </row>
    <row r="108" spans="1:29" ht="24.95" customHeight="1" x14ac:dyDescent="0.25">
      <c r="A108" s="1"/>
      <c r="B108" s="2"/>
      <c r="C108" s="2"/>
      <c r="D108" s="3"/>
      <c r="E108" s="4"/>
      <c r="F108" s="5"/>
      <c r="G108" s="5"/>
      <c r="H108" s="6"/>
      <c r="I108" s="6"/>
      <c r="J108" s="97">
        <f t="shared" si="20"/>
        <v>0</v>
      </c>
      <c r="K108" s="222" t="str">
        <f t="shared" si="21"/>
        <v/>
      </c>
      <c r="L108" s="98" t="str">
        <f t="shared" si="22"/>
        <v/>
      </c>
      <c r="M108" s="26"/>
      <c r="N108" s="8" t="s">
        <v>41</v>
      </c>
      <c r="O108" s="99">
        <f t="shared" si="23"/>
        <v>0</v>
      </c>
      <c r="P108" s="100">
        <f t="shared" si="24"/>
        <v>0</v>
      </c>
      <c r="Q108" s="100">
        <f t="shared" si="25"/>
        <v>0</v>
      </c>
      <c r="R108" s="100">
        <f t="shared" si="26"/>
        <v>0</v>
      </c>
      <c r="S108" s="9">
        <f t="shared" si="27"/>
        <v>0</v>
      </c>
      <c r="T108" s="10">
        <f t="shared" si="28"/>
        <v>0</v>
      </c>
      <c r="U108" s="101">
        <f t="shared" si="29"/>
        <v>0</v>
      </c>
      <c r="V108" s="102">
        <f t="shared" si="30"/>
        <v>0</v>
      </c>
      <c r="W108" s="101">
        <f t="shared" si="31"/>
        <v>0</v>
      </c>
      <c r="X108" s="103">
        <f t="shared" si="32"/>
        <v>0</v>
      </c>
      <c r="Y108" s="101">
        <f t="shared" si="33"/>
        <v>0</v>
      </c>
      <c r="Z108" s="103">
        <f t="shared" si="34"/>
        <v>0</v>
      </c>
      <c r="AA108" s="58">
        <f t="shared" si="35"/>
        <v>0</v>
      </c>
      <c r="AB108" s="119">
        <f t="shared" si="36"/>
        <v>0</v>
      </c>
      <c r="AC108" s="104"/>
    </row>
    <row r="109" spans="1:29" ht="24.95" customHeight="1" x14ac:dyDescent="0.25">
      <c r="A109" s="1"/>
      <c r="B109" s="2"/>
      <c r="C109" s="2"/>
      <c r="D109" s="3"/>
      <c r="E109" s="4"/>
      <c r="F109" s="5"/>
      <c r="G109" s="5"/>
      <c r="H109" s="6"/>
      <c r="I109" s="6"/>
      <c r="J109" s="97">
        <f t="shared" si="20"/>
        <v>0</v>
      </c>
      <c r="K109" s="222" t="str">
        <f t="shared" si="21"/>
        <v/>
      </c>
      <c r="L109" s="98" t="str">
        <f t="shared" si="22"/>
        <v/>
      </c>
      <c r="M109" s="26"/>
      <c r="N109" s="8" t="s">
        <v>41</v>
      </c>
      <c r="O109" s="99">
        <f t="shared" si="23"/>
        <v>0</v>
      </c>
      <c r="P109" s="100">
        <f t="shared" si="24"/>
        <v>0</v>
      </c>
      <c r="Q109" s="100">
        <f t="shared" si="25"/>
        <v>0</v>
      </c>
      <c r="R109" s="100">
        <f t="shared" si="26"/>
        <v>0</v>
      </c>
      <c r="S109" s="9">
        <f t="shared" si="27"/>
        <v>0</v>
      </c>
      <c r="T109" s="10">
        <f t="shared" si="28"/>
        <v>0</v>
      </c>
      <c r="U109" s="101">
        <f t="shared" si="29"/>
        <v>0</v>
      </c>
      <c r="V109" s="102">
        <f t="shared" si="30"/>
        <v>0</v>
      </c>
      <c r="W109" s="101">
        <f t="shared" si="31"/>
        <v>0</v>
      </c>
      <c r="X109" s="103">
        <f t="shared" si="32"/>
        <v>0</v>
      </c>
      <c r="Y109" s="101">
        <f t="shared" si="33"/>
        <v>0</v>
      </c>
      <c r="Z109" s="103">
        <f t="shared" si="34"/>
        <v>0</v>
      </c>
      <c r="AA109" s="58">
        <f t="shared" si="35"/>
        <v>0</v>
      </c>
      <c r="AB109" s="119">
        <f t="shared" si="36"/>
        <v>0</v>
      </c>
      <c r="AC109" s="104"/>
    </row>
    <row r="110" spans="1:29" ht="24.95" customHeight="1" x14ac:dyDescent="0.25">
      <c r="A110" s="1"/>
      <c r="B110" s="2"/>
      <c r="C110" s="2"/>
      <c r="D110" s="3"/>
      <c r="E110" s="4"/>
      <c r="F110" s="5"/>
      <c r="G110" s="5"/>
      <c r="H110" s="6"/>
      <c r="I110" s="6"/>
      <c r="J110" s="97">
        <f t="shared" si="20"/>
        <v>0</v>
      </c>
      <c r="K110" s="222" t="str">
        <f t="shared" si="21"/>
        <v/>
      </c>
      <c r="L110" s="98" t="str">
        <f t="shared" si="22"/>
        <v/>
      </c>
      <c r="M110" s="26"/>
      <c r="N110" s="8" t="s">
        <v>41</v>
      </c>
      <c r="O110" s="99">
        <f t="shared" si="23"/>
        <v>0</v>
      </c>
      <c r="P110" s="100">
        <f t="shared" si="24"/>
        <v>0</v>
      </c>
      <c r="Q110" s="100">
        <f t="shared" si="25"/>
        <v>0</v>
      </c>
      <c r="R110" s="100">
        <f t="shared" si="26"/>
        <v>0</v>
      </c>
      <c r="S110" s="9">
        <f t="shared" si="27"/>
        <v>0</v>
      </c>
      <c r="T110" s="10">
        <f t="shared" si="28"/>
        <v>0</v>
      </c>
      <c r="U110" s="101">
        <f t="shared" si="29"/>
        <v>0</v>
      </c>
      <c r="V110" s="102">
        <f t="shared" si="30"/>
        <v>0</v>
      </c>
      <c r="W110" s="101">
        <f t="shared" si="31"/>
        <v>0</v>
      </c>
      <c r="X110" s="103">
        <f t="shared" si="32"/>
        <v>0</v>
      </c>
      <c r="Y110" s="101">
        <f t="shared" si="33"/>
        <v>0</v>
      </c>
      <c r="Z110" s="103">
        <f t="shared" si="34"/>
        <v>0</v>
      </c>
      <c r="AA110" s="58">
        <f t="shared" si="35"/>
        <v>0</v>
      </c>
      <c r="AB110" s="119">
        <f t="shared" si="36"/>
        <v>0</v>
      </c>
      <c r="AC110" s="104"/>
    </row>
    <row r="111" spans="1:29" ht="24.95" customHeight="1" x14ac:dyDescent="0.25">
      <c r="A111" s="1"/>
      <c r="B111" s="2"/>
      <c r="C111" s="2"/>
      <c r="D111" s="3"/>
      <c r="E111" s="4"/>
      <c r="F111" s="5"/>
      <c r="G111" s="5"/>
      <c r="H111" s="6"/>
      <c r="I111" s="6"/>
      <c r="J111" s="97">
        <f t="shared" si="20"/>
        <v>0</v>
      </c>
      <c r="K111" s="222" t="str">
        <f t="shared" si="21"/>
        <v/>
      </c>
      <c r="L111" s="98" t="str">
        <f t="shared" si="22"/>
        <v/>
      </c>
      <c r="M111" s="26"/>
      <c r="N111" s="8" t="s">
        <v>41</v>
      </c>
      <c r="O111" s="99">
        <f t="shared" si="23"/>
        <v>0</v>
      </c>
      <c r="P111" s="100">
        <f t="shared" si="24"/>
        <v>0</v>
      </c>
      <c r="Q111" s="100">
        <f t="shared" si="25"/>
        <v>0</v>
      </c>
      <c r="R111" s="100">
        <f t="shared" si="26"/>
        <v>0</v>
      </c>
      <c r="S111" s="9">
        <f t="shared" si="27"/>
        <v>0</v>
      </c>
      <c r="T111" s="10">
        <f t="shared" si="28"/>
        <v>0</v>
      </c>
      <c r="U111" s="101">
        <f t="shared" si="29"/>
        <v>0</v>
      </c>
      <c r="V111" s="102">
        <f t="shared" si="30"/>
        <v>0</v>
      </c>
      <c r="W111" s="101">
        <f t="shared" si="31"/>
        <v>0</v>
      </c>
      <c r="X111" s="103">
        <f t="shared" si="32"/>
        <v>0</v>
      </c>
      <c r="Y111" s="101">
        <f t="shared" si="33"/>
        <v>0</v>
      </c>
      <c r="Z111" s="103">
        <f t="shared" si="34"/>
        <v>0</v>
      </c>
      <c r="AA111" s="58">
        <f t="shared" si="35"/>
        <v>0</v>
      </c>
      <c r="AB111" s="119">
        <f t="shared" si="36"/>
        <v>0</v>
      </c>
      <c r="AC111" s="104"/>
    </row>
    <row r="112" spans="1:29" ht="24.95" customHeight="1" x14ac:dyDescent="0.25">
      <c r="A112" s="1"/>
      <c r="B112" s="2"/>
      <c r="C112" s="2"/>
      <c r="D112" s="3"/>
      <c r="E112" s="4"/>
      <c r="F112" s="5"/>
      <c r="G112" s="5"/>
      <c r="H112" s="6"/>
      <c r="I112" s="6"/>
      <c r="J112" s="97">
        <f t="shared" si="20"/>
        <v>0</v>
      </c>
      <c r="K112" s="222" t="str">
        <f t="shared" si="21"/>
        <v/>
      </c>
      <c r="L112" s="98" t="str">
        <f t="shared" si="22"/>
        <v/>
      </c>
      <c r="M112" s="26"/>
      <c r="N112" s="8" t="s">
        <v>41</v>
      </c>
      <c r="O112" s="99">
        <f t="shared" si="23"/>
        <v>0</v>
      </c>
      <c r="P112" s="100">
        <f t="shared" si="24"/>
        <v>0</v>
      </c>
      <c r="Q112" s="100">
        <f t="shared" si="25"/>
        <v>0</v>
      </c>
      <c r="R112" s="100">
        <f t="shared" si="26"/>
        <v>0</v>
      </c>
      <c r="S112" s="9">
        <f t="shared" si="27"/>
        <v>0</v>
      </c>
      <c r="T112" s="10">
        <f t="shared" si="28"/>
        <v>0</v>
      </c>
      <c r="U112" s="101">
        <f t="shared" si="29"/>
        <v>0</v>
      </c>
      <c r="V112" s="102">
        <f t="shared" si="30"/>
        <v>0</v>
      </c>
      <c r="W112" s="101">
        <f t="shared" si="31"/>
        <v>0</v>
      </c>
      <c r="X112" s="103">
        <f t="shared" si="32"/>
        <v>0</v>
      </c>
      <c r="Y112" s="101">
        <f t="shared" si="33"/>
        <v>0</v>
      </c>
      <c r="Z112" s="103">
        <f t="shared" si="34"/>
        <v>0</v>
      </c>
      <c r="AA112" s="58">
        <f t="shared" si="35"/>
        <v>0</v>
      </c>
      <c r="AB112" s="119">
        <f t="shared" si="36"/>
        <v>0</v>
      </c>
      <c r="AC112" s="104"/>
    </row>
    <row r="113" spans="1:29" ht="24.95" customHeight="1" x14ac:dyDescent="0.25">
      <c r="A113" s="1"/>
      <c r="B113" s="2"/>
      <c r="C113" s="2"/>
      <c r="D113" s="3"/>
      <c r="E113" s="4"/>
      <c r="F113" s="5"/>
      <c r="G113" s="5"/>
      <c r="H113" s="6"/>
      <c r="I113" s="6"/>
      <c r="J113" s="97">
        <f t="shared" si="20"/>
        <v>0</v>
      </c>
      <c r="K113" s="222" t="str">
        <f t="shared" si="21"/>
        <v/>
      </c>
      <c r="L113" s="98" t="str">
        <f t="shared" si="22"/>
        <v/>
      </c>
      <c r="M113" s="26"/>
      <c r="N113" s="8" t="s">
        <v>41</v>
      </c>
      <c r="O113" s="99">
        <f t="shared" si="23"/>
        <v>0</v>
      </c>
      <c r="P113" s="100">
        <f t="shared" si="24"/>
        <v>0</v>
      </c>
      <c r="Q113" s="100">
        <f t="shared" si="25"/>
        <v>0</v>
      </c>
      <c r="R113" s="100">
        <f t="shared" si="26"/>
        <v>0</v>
      </c>
      <c r="S113" s="9">
        <f t="shared" si="27"/>
        <v>0</v>
      </c>
      <c r="T113" s="10">
        <f t="shared" si="28"/>
        <v>0</v>
      </c>
      <c r="U113" s="101">
        <f t="shared" si="29"/>
        <v>0</v>
      </c>
      <c r="V113" s="102">
        <f t="shared" si="30"/>
        <v>0</v>
      </c>
      <c r="W113" s="101">
        <f t="shared" si="31"/>
        <v>0</v>
      </c>
      <c r="X113" s="103">
        <f t="shared" si="32"/>
        <v>0</v>
      </c>
      <c r="Y113" s="101">
        <f t="shared" si="33"/>
        <v>0</v>
      </c>
      <c r="Z113" s="103">
        <f t="shared" si="34"/>
        <v>0</v>
      </c>
      <c r="AA113" s="58">
        <f t="shared" si="35"/>
        <v>0</v>
      </c>
      <c r="AB113" s="119">
        <f t="shared" si="36"/>
        <v>0</v>
      </c>
      <c r="AC113" s="104"/>
    </row>
    <row r="114" spans="1:29" ht="24.95" customHeight="1" x14ac:dyDescent="0.25">
      <c r="A114" s="1"/>
      <c r="B114" s="2"/>
      <c r="C114" s="2"/>
      <c r="D114" s="3"/>
      <c r="E114" s="4"/>
      <c r="F114" s="5"/>
      <c r="G114" s="5"/>
      <c r="H114" s="6"/>
      <c r="I114" s="6"/>
      <c r="J114" s="97">
        <f t="shared" si="20"/>
        <v>0</v>
      </c>
      <c r="K114" s="222" t="str">
        <f t="shared" si="21"/>
        <v/>
      </c>
      <c r="L114" s="98" t="str">
        <f t="shared" si="22"/>
        <v/>
      </c>
      <c r="M114" s="26"/>
      <c r="N114" s="8" t="s">
        <v>41</v>
      </c>
      <c r="O114" s="99">
        <f t="shared" si="23"/>
        <v>0</v>
      </c>
      <c r="P114" s="100">
        <f t="shared" si="24"/>
        <v>0</v>
      </c>
      <c r="Q114" s="100">
        <f t="shared" si="25"/>
        <v>0</v>
      </c>
      <c r="R114" s="100">
        <f t="shared" si="26"/>
        <v>0</v>
      </c>
      <c r="S114" s="9">
        <f t="shared" si="27"/>
        <v>0</v>
      </c>
      <c r="T114" s="10">
        <f t="shared" si="28"/>
        <v>0</v>
      </c>
      <c r="U114" s="101">
        <f t="shared" si="29"/>
        <v>0</v>
      </c>
      <c r="V114" s="102">
        <f t="shared" si="30"/>
        <v>0</v>
      </c>
      <c r="W114" s="101">
        <f t="shared" si="31"/>
        <v>0</v>
      </c>
      <c r="X114" s="103">
        <f t="shared" si="32"/>
        <v>0</v>
      </c>
      <c r="Y114" s="101">
        <f t="shared" si="33"/>
        <v>0</v>
      </c>
      <c r="Z114" s="103">
        <f t="shared" si="34"/>
        <v>0</v>
      </c>
      <c r="AA114" s="58">
        <f t="shared" si="35"/>
        <v>0</v>
      </c>
      <c r="AB114" s="119">
        <f t="shared" si="36"/>
        <v>0</v>
      </c>
      <c r="AC114" s="104"/>
    </row>
    <row r="115" spans="1:29" ht="24.95" customHeight="1" x14ac:dyDescent="0.25">
      <c r="A115" s="1"/>
      <c r="B115" s="2"/>
      <c r="C115" s="2"/>
      <c r="D115" s="3"/>
      <c r="E115" s="4"/>
      <c r="F115" s="5"/>
      <c r="G115" s="5"/>
      <c r="H115" s="6"/>
      <c r="I115" s="6"/>
      <c r="J115" s="97">
        <f t="shared" si="20"/>
        <v>0</v>
      </c>
      <c r="K115" s="222" t="str">
        <f t="shared" si="21"/>
        <v/>
      </c>
      <c r="L115" s="98" t="str">
        <f t="shared" si="22"/>
        <v/>
      </c>
      <c r="M115" s="26"/>
      <c r="N115" s="8" t="s">
        <v>41</v>
      </c>
      <c r="O115" s="99">
        <f t="shared" si="23"/>
        <v>0</v>
      </c>
      <c r="P115" s="100">
        <f t="shared" si="24"/>
        <v>0</v>
      </c>
      <c r="Q115" s="100">
        <f t="shared" si="25"/>
        <v>0</v>
      </c>
      <c r="R115" s="100">
        <f t="shared" si="26"/>
        <v>0</v>
      </c>
      <c r="S115" s="9">
        <f t="shared" si="27"/>
        <v>0</v>
      </c>
      <c r="T115" s="10">
        <f t="shared" si="28"/>
        <v>0</v>
      </c>
      <c r="U115" s="101">
        <f t="shared" si="29"/>
        <v>0</v>
      </c>
      <c r="V115" s="102">
        <f t="shared" si="30"/>
        <v>0</v>
      </c>
      <c r="W115" s="101">
        <f t="shared" si="31"/>
        <v>0</v>
      </c>
      <c r="X115" s="103">
        <f t="shared" si="32"/>
        <v>0</v>
      </c>
      <c r="Y115" s="101">
        <f t="shared" si="33"/>
        <v>0</v>
      </c>
      <c r="Z115" s="103">
        <f t="shared" si="34"/>
        <v>0</v>
      </c>
      <c r="AA115" s="58">
        <f t="shared" si="35"/>
        <v>0</v>
      </c>
      <c r="AB115" s="119">
        <f t="shared" si="36"/>
        <v>0</v>
      </c>
      <c r="AC115" s="104"/>
    </row>
    <row r="116" spans="1:29" ht="24.95" customHeight="1" x14ac:dyDescent="0.25">
      <c r="A116" s="1"/>
      <c r="B116" s="2"/>
      <c r="C116" s="2"/>
      <c r="D116" s="3"/>
      <c r="E116" s="4"/>
      <c r="F116" s="5"/>
      <c r="G116" s="5"/>
      <c r="H116" s="6"/>
      <c r="I116" s="6"/>
      <c r="J116" s="97">
        <f t="shared" si="20"/>
        <v>0</v>
      </c>
      <c r="K116" s="222" t="str">
        <f t="shared" si="21"/>
        <v/>
      </c>
      <c r="L116" s="98" t="str">
        <f t="shared" si="22"/>
        <v/>
      </c>
      <c r="M116" s="26"/>
      <c r="N116" s="8" t="s">
        <v>41</v>
      </c>
      <c r="O116" s="99">
        <f t="shared" si="23"/>
        <v>0</v>
      </c>
      <c r="P116" s="100">
        <f t="shared" si="24"/>
        <v>0</v>
      </c>
      <c r="Q116" s="100">
        <f t="shared" si="25"/>
        <v>0</v>
      </c>
      <c r="R116" s="100">
        <f t="shared" si="26"/>
        <v>0</v>
      </c>
      <c r="S116" s="9">
        <f t="shared" si="27"/>
        <v>0</v>
      </c>
      <c r="T116" s="10">
        <f t="shared" si="28"/>
        <v>0</v>
      </c>
      <c r="U116" s="101">
        <f t="shared" si="29"/>
        <v>0</v>
      </c>
      <c r="V116" s="102">
        <f t="shared" si="30"/>
        <v>0</v>
      </c>
      <c r="W116" s="101">
        <f t="shared" si="31"/>
        <v>0</v>
      </c>
      <c r="X116" s="103">
        <f t="shared" si="32"/>
        <v>0</v>
      </c>
      <c r="Y116" s="101">
        <f t="shared" si="33"/>
        <v>0</v>
      </c>
      <c r="Z116" s="103">
        <f t="shared" si="34"/>
        <v>0</v>
      </c>
      <c r="AA116" s="58">
        <f t="shared" si="35"/>
        <v>0</v>
      </c>
      <c r="AB116" s="119">
        <f t="shared" si="36"/>
        <v>0</v>
      </c>
      <c r="AC116" s="104"/>
    </row>
    <row r="117" spans="1:29" ht="24.95" customHeight="1" x14ac:dyDescent="0.25">
      <c r="A117" s="1"/>
      <c r="B117" s="2"/>
      <c r="C117" s="2"/>
      <c r="D117" s="3"/>
      <c r="E117" s="4"/>
      <c r="F117" s="5"/>
      <c r="G117" s="5"/>
      <c r="H117" s="6"/>
      <c r="I117" s="6"/>
      <c r="J117" s="97">
        <f t="shared" si="20"/>
        <v>0</v>
      </c>
      <c r="K117" s="222" t="str">
        <f t="shared" si="21"/>
        <v/>
      </c>
      <c r="L117" s="98" t="str">
        <f t="shared" si="22"/>
        <v/>
      </c>
      <c r="M117" s="26"/>
      <c r="N117" s="8" t="s">
        <v>41</v>
      </c>
      <c r="O117" s="99">
        <f t="shared" si="23"/>
        <v>0</v>
      </c>
      <c r="P117" s="100">
        <f t="shared" si="24"/>
        <v>0</v>
      </c>
      <c r="Q117" s="100">
        <f t="shared" si="25"/>
        <v>0</v>
      </c>
      <c r="R117" s="100">
        <f t="shared" si="26"/>
        <v>0</v>
      </c>
      <c r="S117" s="9">
        <f t="shared" si="27"/>
        <v>0</v>
      </c>
      <c r="T117" s="10">
        <f t="shared" si="28"/>
        <v>0</v>
      </c>
      <c r="U117" s="101">
        <f t="shared" si="29"/>
        <v>0</v>
      </c>
      <c r="V117" s="102">
        <f t="shared" si="30"/>
        <v>0</v>
      </c>
      <c r="W117" s="101">
        <f t="shared" si="31"/>
        <v>0</v>
      </c>
      <c r="X117" s="103">
        <f t="shared" si="32"/>
        <v>0</v>
      </c>
      <c r="Y117" s="101">
        <f t="shared" si="33"/>
        <v>0</v>
      </c>
      <c r="Z117" s="103">
        <f t="shared" si="34"/>
        <v>0</v>
      </c>
      <c r="AA117" s="58">
        <f t="shared" si="35"/>
        <v>0</v>
      </c>
      <c r="AB117" s="119">
        <f t="shared" si="36"/>
        <v>0</v>
      </c>
      <c r="AC117" s="104"/>
    </row>
    <row r="118" spans="1:29" ht="24.95" customHeight="1" x14ac:dyDescent="0.25">
      <c r="A118" s="1"/>
      <c r="B118" s="2"/>
      <c r="C118" s="2"/>
      <c r="D118" s="3"/>
      <c r="E118" s="4"/>
      <c r="F118" s="5"/>
      <c r="G118" s="5"/>
      <c r="H118" s="6"/>
      <c r="I118" s="6"/>
      <c r="J118" s="97">
        <f t="shared" si="20"/>
        <v>0</v>
      </c>
      <c r="K118" s="222" t="str">
        <f t="shared" si="21"/>
        <v/>
      </c>
      <c r="L118" s="98" t="str">
        <f t="shared" si="22"/>
        <v/>
      </c>
      <c r="M118" s="26"/>
      <c r="N118" s="8" t="s">
        <v>41</v>
      </c>
      <c r="O118" s="99">
        <f t="shared" si="23"/>
        <v>0</v>
      </c>
      <c r="P118" s="100">
        <f t="shared" si="24"/>
        <v>0</v>
      </c>
      <c r="Q118" s="100">
        <f t="shared" si="25"/>
        <v>0</v>
      </c>
      <c r="R118" s="100">
        <f t="shared" si="26"/>
        <v>0</v>
      </c>
      <c r="S118" s="9">
        <f t="shared" si="27"/>
        <v>0</v>
      </c>
      <c r="T118" s="10">
        <f t="shared" si="28"/>
        <v>0</v>
      </c>
      <c r="U118" s="101">
        <f t="shared" si="29"/>
        <v>0</v>
      </c>
      <c r="V118" s="102">
        <f t="shared" si="30"/>
        <v>0</v>
      </c>
      <c r="W118" s="101">
        <f t="shared" si="31"/>
        <v>0</v>
      </c>
      <c r="X118" s="103">
        <f t="shared" si="32"/>
        <v>0</v>
      </c>
      <c r="Y118" s="101">
        <f t="shared" si="33"/>
        <v>0</v>
      </c>
      <c r="Z118" s="103">
        <f t="shared" si="34"/>
        <v>0</v>
      </c>
      <c r="AA118" s="58">
        <f t="shared" si="35"/>
        <v>0</v>
      </c>
      <c r="AB118" s="119">
        <f t="shared" si="36"/>
        <v>0</v>
      </c>
      <c r="AC118" s="104"/>
    </row>
    <row r="119" spans="1:29" ht="24.95" customHeight="1" x14ac:dyDescent="0.25">
      <c r="A119" s="1"/>
      <c r="B119" s="2"/>
      <c r="C119" s="2"/>
      <c r="D119" s="3"/>
      <c r="E119" s="4"/>
      <c r="F119" s="5"/>
      <c r="G119" s="5"/>
      <c r="H119" s="6"/>
      <c r="I119" s="6"/>
      <c r="J119" s="97">
        <f t="shared" si="20"/>
        <v>0</v>
      </c>
      <c r="K119" s="222" t="str">
        <f t="shared" si="21"/>
        <v/>
      </c>
      <c r="L119" s="98" t="str">
        <f t="shared" si="22"/>
        <v/>
      </c>
      <c r="M119" s="26"/>
      <c r="N119" s="8" t="s">
        <v>41</v>
      </c>
      <c r="O119" s="99">
        <f t="shared" si="23"/>
        <v>0</v>
      </c>
      <c r="P119" s="100">
        <f t="shared" si="24"/>
        <v>0</v>
      </c>
      <c r="Q119" s="100">
        <f t="shared" si="25"/>
        <v>0</v>
      </c>
      <c r="R119" s="100">
        <f t="shared" si="26"/>
        <v>0</v>
      </c>
      <c r="S119" s="9">
        <f t="shared" si="27"/>
        <v>0</v>
      </c>
      <c r="T119" s="10">
        <f t="shared" si="28"/>
        <v>0</v>
      </c>
      <c r="U119" s="101">
        <f t="shared" si="29"/>
        <v>0</v>
      </c>
      <c r="V119" s="102">
        <f t="shared" si="30"/>
        <v>0</v>
      </c>
      <c r="W119" s="101">
        <f t="shared" si="31"/>
        <v>0</v>
      </c>
      <c r="X119" s="103">
        <f t="shared" si="32"/>
        <v>0</v>
      </c>
      <c r="Y119" s="101">
        <f t="shared" si="33"/>
        <v>0</v>
      </c>
      <c r="Z119" s="103">
        <f t="shared" si="34"/>
        <v>0</v>
      </c>
      <c r="AA119" s="58">
        <f t="shared" si="35"/>
        <v>0</v>
      </c>
      <c r="AB119" s="119">
        <f t="shared" si="36"/>
        <v>0</v>
      </c>
      <c r="AC119" s="104"/>
    </row>
    <row r="120" spans="1:29" ht="24.95" customHeight="1" x14ac:dyDescent="0.25">
      <c r="A120" s="1"/>
      <c r="B120" s="2"/>
      <c r="C120" s="2"/>
      <c r="D120" s="3"/>
      <c r="E120" s="4"/>
      <c r="F120" s="5"/>
      <c r="G120" s="5"/>
      <c r="H120" s="6"/>
      <c r="I120" s="6"/>
      <c r="J120" s="97">
        <f t="shared" si="20"/>
        <v>0</v>
      </c>
      <c r="K120" s="222" t="str">
        <f t="shared" si="21"/>
        <v/>
      </c>
      <c r="L120" s="98" t="str">
        <f t="shared" si="22"/>
        <v/>
      </c>
      <c r="M120" s="26"/>
      <c r="N120" s="8" t="s">
        <v>41</v>
      </c>
      <c r="O120" s="99">
        <f t="shared" si="23"/>
        <v>0</v>
      </c>
      <c r="P120" s="100">
        <f t="shared" si="24"/>
        <v>0</v>
      </c>
      <c r="Q120" s="100">
        <f t="shared" si="25"/>
        <v>0</v>
      </c>
      <c r="R120" s="100">
        <f t="shared" si="26"/>
        <v>0</v>
      </c>
      <c r="S120" s="9">
        <f t="shared" si="27"/>
        <v>0</v>
      </c>
      <c r="T120" s="10">
        <f t="shared" si="28"/>
        <v>0</v>
      </c>
      <c r="U120" s="101">
        <f t="shared" si="29"/>
        <v>0</v>
      </c>
      <c r="V120" s="102">
        <f t="shared" si="30"/>
        <v>0</v>
      </c>
      <c r="W120" s="101">
        <f t="shared" si="31"/>
        <v>0</v>
      </c>
      <c r="X120" s="103">
        <f t="shared" si="32"/>
        <v>0</v>
      </c>
      <c r="Y120" s="101">
        <f t="shared" si="33"/>
        <v>0</v>
      </c>
      <c r="Z120" s="103">
        <f t="shared" si="34"/>
        <v>0</v>
      </c>
      <c r="AA120" s="58">
        <f t="shared" si="35"/>
        <v>0</v>
      </c>
      <c r="AB120" s="119">
        <f t="shared" si="36"/>
        <v>0</v>
      </c>
      <c r="AC120" s="104"/>
    </row>
    <row r="121" spans="1:29" ht="24.95" customHeight="1" x14ac:dyDescent="0.25">
      <c r="A121" s="1"/>
      <c r="B121" s="2"/>
      <c r="C121" s="2"/>
      <c r="D121" s="3"/>
      <c r="E121" s="4"/>
      <c r="F121" s="5"/>
      <c r="G121" s="5"/>
      <c r="H121" s="6"/>
      <c r="I121" s="6"/>
      <c r="J121" s="97">
        <f t="shared" si="20"/>
        <v>0</v>
      </c>
      <c r="K121" s="222" t="str">
        <f t="shared" si="21"/>
        <v/>
      </c>
      <c r="L121" s="98" t="str">
        <f t="shared" si="22"/>
        <v/>
      </c>
      <c r="M121" s="26"/>
      <c r="N121" s="8" t="s">
        <v>41</v>
      </c>
      <c r="O121" s="99">
        <f t="shared" si="23"/>
        <v>0</v>
      </c>
      <c r="P121" s="100">
        <f t="shared" si="24"/>
        <v>0</v>
      </c>
      <c r="Q121" s="100">
        <f t="shared" si="25"/>
        <v>0</v>
      </c>
      <c r="R121" s="100">
        <f t="shared" si="26"/>
        <v>0</v>
      </c>
      <c r="S121" s="9">
        <f t="shared" si="27"/>
        <v>0</v>
      </c>
      <c r="T121" s="10">
        <f t="shared" si="28"/>
        <v>0</v>
      </c>
      <c r="U121" s="101">
        <f t="shared" si="29"/>
        <v>0</v>
      </c>
      <c r="V121" s="102">
        <f t="shared" si="30"/>
        <v>0</v>
      </c>
      <c r="W121" s="101">
        <f t="shared" si="31"/>
        <v>0</v>
      </c>
      <c r="X121" s="103">
        <f t="shared" si="32"/>
        <v>0</v>
      </c>
      <c r="Y121" s="101">
        <f t="shared" si="33"/>
        <v>0</v>
      </c>
      <c r="Z121" s="103">
        <f t="shared" si="34"/>
        <v>0</v>
      </c>
      <c r="AA121" s="58">
        <f t="shared" si="35"/>
        <v>0</v>
      </c>
      <c r="AB121" s="119">
        <f t="shared" si="36"/>
        <v>0</v>
      </c>
      <c r="AC121" s="104"/>
    </row>
    <row r="122" spans="1:29" ht="24.95" customHeight="1" x14ac:dyDescent="0.25">
      <c r="A122" s="1"/>
      <c r="B122" s="2"/>
      <c r="C122" s="2"/>
      <c r="D122" s="3"/>
      <c r="E122" s="4"/>
      <c r="F122" s="5"/>
      <c r="G122" s="5"/>
      <c r="H122" s="6"/>
      <c r="I122" s="6"/>
      <c r="J122" s="97">
        <f t="shared" si="20"/>
        <v>0</v>
      </c>
      <c r="K122" s="222" t="str">
        <f t="shared" si="21"/>
        <v/>
      </c>
      <c r="L122" s="98" t="str">
        <f t="shared" si="22"/>
        <v/>
      </c>
      <c r="M122" s="26"/>
      <c r="N122" s="8" t="s">
        <v>41</v>
      </c>
      <c r="O122" s="99">
        <f t="shared" si="23"/>
        <v>0</v>
      </c>
      <c r="P122" s="100">
        <f t="shared" si="24"/>
        <v>0</v>
      </c>
      <c r="Q122" s="100">
        <f t="shared" si="25"/>
        <v>0</v>
      </c>
      <c r="R122" s="100">
        <f t="shared" si="26"/>
        <v>0</v>
      </c>
      <c r="S122" s="9">
        <f t="shared" si="27"/>
        <v>0</v>
      </c>
      <c r="T122" s="10">
        <f t="shared" si="28"/>
        <v>0</v>
      </c>
      <c r="U122" s="101">
        <f t="shared" si="29"/>
        <v>0</v>
      </c>
      <c r="V122" s="102">
        <f t="shared" si="30"/>
        <v>0</v>
      </c>
      <c r="W122" s="101">
        <f t="shared" si="31"/>
        <v>0</v>
      </c>
      <c r="X122" s="103">
        <f t="shared" si="32"/>
        <v>0</v>
      </c>
      <c r="Y122" s="101">
        <f t="shared" si="33"/>
        <v>0</v>
      </c>
      <c r="Z122" s="103">
        <f t="shared" si="34"/>
        <v>0</v>
      </c>
      <c r="AA122" s="58">
        <f t="shared" si="35"/>
        <v>0</v>
      </c>
      <c r="AB122" s="119">
        <f t="shared" si="36"/>
        <v>0</v>
      </c>
      <c r="AC122" s="104"/>
    </row>
    <row r="123" spans="1:29" ht="24.95" customHeight="1" x14ac:dyDescent="0.25">
      <c r="A123" s="1"/>
      <c r="B123" s="2"/>
      <c r="C123" s="2"/>
      <c r="D123" s="3"/>
      <c r="E123" s="4"/>
      <c r="F123" s="5"/>
      <c r="G123" s="5"/>
      <c r="H123" s="6"/>
      <c r="I123" s="6"/>
      <c r="J123" s="97">
        <f t="shared" si="20"/>
        <v>0</v>
      </c>
      <c r="K123" s="222" t="str">
        <f t="shared" si="21"/>
        <v/>
      </c>
      <c r="L123" s="98" t="str">
        <f t="shared" si="22"/>
        <v/>
      </c>
      <c r="M123" s="26"/>
      <c r="N123" s="8" t="s">
        <v>41</v>
      </c>
      <c r="O123" s="99">
        <f t="shared" si="23"/>
        <v>0</v>
      </c>
      <c r="P123" s="100">
        <f t="shared" si="24"/>
        <v>0</v>
      </c>
      <c r="Q123" s="100">
        <f t="shared" si="25"/>
        <v>0</v>
      </c>
      <c r="R123" s="100">
        <f t="shared" si="26"/>
        <v>0</v>
      </c>
      <c r="S123" s="9">
        <f t="shared" si="27"/>
        <v>0</v>
      </c>
      <c r="T123" s="10">
        <f t="shared" si="28"/>
        <v>0</v>
      </c>
      <c r="U123" s="101">
        <f t="shared" si="29"/>
        <v>0</v>
      </c>
      <c r="V123" s="102">
        <f t="shared" si="30"/>
        <v>0</v>
      </c>
      <c r="W123" s="101">
        <f t="shared" si="31"/>
        <v>0</v>
      </c>
      <c r="X123" s="103">
        <f t="shared" si="32"/>
        <v>0</v>
      </c>
      <c r="Y123" s="101">
        <f t="shared" si="33"/>
        <v>0</v>
      </c>
      <c r="Z123" s="103">
        <f t="shared" si="34"/>
        <v>0</v>
      </c>
      <c r="AA123" s="58">
        <f t="shared" si="35"/>
        <v>0</v>
      </c>
      <c r="AB123" s="119">
        <f t="shared" si="36"/>
        <v>0</v>
      </c>
      <c r="AC123" s="104"/>
    </row>
    <row r="124" spans="1:29" ht="24.95" customHeight="1" x14ac:dyDescent="0.25">
      <c r="A124" s="1"/>
      <c r="B124" s="2"/>
      <c r="C124" s="2"/>
      <c r="D124" s="3"/>
      <c r="E124" s="4"/>
      <c r="F124" s="5"/>
      <c r="G124" s="5"/>
      <c r="H124" s="6"/>
      <c r="I124" s="6"/>
      <c r="J124" s="97">
        <f t="shared" si="20"/>
        <v>0</v>
      </c>
      <c r="K124" s="222" t="str">
        <f t="shared" si="21"/>
        <v/>
      </c>
      <c r="L124" s="98" t="str">
        <f t="shared" si="22"/>
        <v/>
      </c>
      <c r="M124" s="26"/>
      <c r="N124" s="8" t="s">
        <v>41</v>
      </c>
      <c r="O124" s="99">
        <f t="shared" si="23"/>
        <v>0</v>
      </c>
      <c r="P124" s="100">
        <f t="shared" si="24"/>
        <v>0</v>
      </c>
      <c r="Q124" s="100">
        <f t="shared" si="25"/>
        <v>0</v>
      </c>
      <c r="R124" s="100">
        <f t="shared" si="26"/>
        <v>0</v>
      </c>
      <c r="S124" s="9">
        <f t="shared" si="27"/>
        <v>0</v>
      </c>
      <c r="T124" s="10">
        <f t="shared" si="28"/>
        <v>0</v>
      </c>
      <c r="U124" s="101">
        <f t="shared" si="29"/>
        <v>0</v>
      </c>
      <c r="V124" s="102">
        <f t="shared" si="30"/>
        <v>0</v>
      </c>
      <c r="W124" s="101">
        <f t="shared" si="31"/>
        <v>0</v>
      </c>
      <c r="X124" s="103">
        <f t="shared" si="32"/>
        <v>0</v>
      </c>
      <c r="Y124" s="101">
        <f t="shared" si="33"/>
        <v>0</v>
      </c>
      <c r="Z124" s="103">
        <f t="shared" si="34"/>
        <v>0</v>
      </c>
      <c r="AA124" s="58">
        <f t="shared" si="35"/>
        <v>0</v>
      </c>
      <c r="AB124" s="119">
        <f t="shared" si="36"/>
        <v>0</v>
      </c>
      <c r="AC124" s="104"/>
    </row>
    <row r="125" spans="1:29" ht="24.95" customHeight="1" x14ac:dyDescent="0.25">
      <c r="A125" s="1"/>
      <c r="B125" s="2"/>
      <c r="C125" s="2"/>
      <c r="D125" s="3"/>
      <c r="E125" s="4"/>
      <c r="F125" s="5"/>
      <c r="G125" s="5"/>
      <c r="H125" s="6"/>
      <c r="I125" s="6"/>
      <c r="J125" s="97">
        <f t="shared" si="20"/>
        <v>0</v>
      </c>
      <c r="K125" s="222" t="str">
        <f t="shared" si="21"/>
        <v/>
      </c>
      <c r="L125" s="98" t="str">
        <f t="shared" si="22"/>
        <v/>
      </c>
      <c r="M125" s="26"/>
      <c r="N125" s="8" t="s">
        <v>41</v>
      </c>
      <c r="O125" s="99">
        <f t="shared" si="23"/>
        <v>0</v>
      </c>
      <c r="P125" s="100">
        <f t="shared" si="24"/>
        <v>0</v>
      </c>
      <c r="Q125" s="100">
        <f t="shared" si="25"/>
        <v>0</v>
      </c>
      <c r="R125" s="100">
        <f t="shared" si="26"/>
        <v>0</v>
      </c>
      <c r="S125" s="9">
        <f t="shared" si="27"/>
        <v>0</v>
      </c>
      <c r="T125" s="10">
        <f t="shared" si="28"/>
        <v>0</v>
      </c>
      <c r="U125" s="101">
        <f t="shared" si="29"/>
        <v>0</v>
      </c>
      <c r="V125" s="102">
        <f t="shared" si="30"/>
        <v>0</v>
      </c>
      <c r="W125" s="101">
        <f t="shared" si="31"/>
        <v>0</v>
      </c>
      <c r="X125" s="103">
        <f t="shared" si="32"/>
        <v>0</v>
      </c>
      <c r="Y125" s="101">
        <f t="shared" si="33"/>
        <v>0</v>
      </c>
      <c r="Z125" s="103">
        <f t="shared" si="34"/>
        <v>0</v>
      </c>
      <c r="AA125" s="58">
        <f t="shared" si="35"/>
        <v>0</v>
      </c>
      <c r="AB125" s="119">
        <f t="shared" si="36"/>
        <v>0</v>
      </c>
      <c r="AC125" s="104"/>
    </row>
    <row r="126" spans="1:29" ht="24.95" customHeight="1" x14ac:dyDescent="0.25">
      <c r="A126" s="1"/>
      <c r="B126" s="2"/>
      <c r="C126" s="2"/>
      <c r="D126" s="3"/>
      <c r="E126" s="4"/>
      <c r="F126" s="5"/>
      <c r="G126" s="5"/>
      <c r="H126" s="6"/>
      <c r="I126" s="6"/>
      <c r="J126" s="97">
        <f t="shared" si="20"/>
        <v>0</v>
      </c>
      <c r="K126" s="222" t="str">
        <f t="shared" si="21"/>
        <v/>
      </c>
      <c r="L126" s="98" t="str">
        <f t="shared" si="22"/>
        <v/>
      </c>
      <c r="M126" s="26"/>
      <c r="N126" s="8" t="s">
        <v>41</v>
      </c>
      <c r="O126" s="99">
        <f t="shared" si="23"/>
        <v>0</v>
      </c>
      <c r="P126" s="100">
        <f t="shared" si="24"/>
        <v>0</v>
      </c>
      <c r="Q126" s="100">
        <f t="shared" si="25"/>
        <v>0</v>
      </c>
      <c r="R126" s="100">
        <f t="shared" si="26"/>
        <v>0</v>
      </c>
      <c r="S126" s="9">
        <f t="shared" si="27"/>
        <v>0</v>
      </c>
      <c r="T126" s="10">
        <f t="shared" si="28"/>
        <v>0</v>
      </c>
      <c r="U126" s="101">
        <f t="shared" si="29"/>
        <v>0</v>
      </c>
      <c r="V126" s="102">
        <f t="shared" si="30"/>
        <v>0</v>
      </c>
      <c r="W126" s="101">
        <f t="shared" si="31"/>
        <v>0</v>
      </c>
      <c r="X126" s="103">
        <f t="shared" si="32"/>
        <v>0</v>
      </c>
      <c r="Y126" s="101">
        <f t="shared" si="33"/>
        <v>0</v>
      </c>
      <c r="Z126" s="103">
        <f t="shared" si="34"/>
        <v>0</v>
      </c>
      <c r="AA126" s="58">
        <f t="shared" si="35"/>
        <v>0</v>
      </c>
      <c r="AB126" s="119">
        <f t="shared" si="36"/>
        <v>0</v>
      </c>
      <c r="AC126" s="104"/>
    </row>
    <row r="127" spans="1:29" ht="24.95" customHeight="1" x14ac:dyDescent="0.25">
      <c r="A127" s="1"/>
      <c r="B127" s="2"/>
      <c r="C127" s="2"/>
      <c r="D127" s="3"/>
      <c r="E127" s="4"/>
      <c r="F127" s="5"/>
      <c r="G127" s="5"/>
      <c r="H127" s="6"/>
      <c r="I127" s="6"/>
      <c r="J127" s="97">
        <f t="shared" si="20"/>
        <v>0</v>
      </c>
      <c r="K127" s="222" t="str">
        <f t="shared" si="21"/>
        <v/>
      </c>
      <c r="L127" s="98" t="str">
        <f t="shared" si="22"/>
        <v/>
      </c>
      <c r="M127" s="26"/>
      <c r="N127" s="8" t="s">
        <v>41</v>
      </c>
      <c r="O127" s="99">
        <f t="shared" si="23"/>
        <v>0</v>
      </c>
      <c r="P127" s="100">
        <f t="shared" si="24"/>
        <v>0</v>
      </c>
      <c r="Q127" s="100">
        <f t="shared" si="25"/>
        <v>0</v>
      </c>
      <c r="R127" s="100">
        <f t="shared" si="26"/>
        <v>0</v>
      </c>
      <c r="S127" s="9">
        <f t="shared" si="27"/>
        <v>0</v>
      </c>
      <c r="T127" s="10">
        <f t="shared" si="28"/>
        <v>0</v>
      </c>
      <c r="U127" s="101">
        <f t="shared" si="29"/>
        <v>0</v>
      </c>
      <c r="V127" s="102">
        <f t="shared" si="30"/>
        <v>0</v>
      </c>
      <c r="W127" s="101">
        <f t="shared" si="31"/>
        <v>0</v>
      </c>
      <c r="X127" s="103">
        <f t="shared" si="32"/>
        <v>0</v>
      </c>
      <c r="Y127" s="101">
        <f t="shared" si="33"/>
        <v>0</v>
      </c>
      <c r="Z127" s="103">
        <f t="shared" si="34"/>
        <v>0</v>
      </c>
      <c r="AA127" s="58">
        <f t="shared" si="35"/>
        <v>0</v>
      </c>
      <c r="AB127" s="119">
        <f t="shared" si="36"/>
        <v>0</v>
      </c>
      <c r="AC127" s="104"/>
    </row>
    <row r="128" spans="1:29" ht="24.95" customHeight="1" x14ac:dyDescent="0.25">
      <c r="A128" s="1"/>
      <c r="B128" s="2"/>
      <c r="C128" s="2"/>
      <c r="D128" s="3"/>
      <c r="E128" s="4"/>
      <c r="F128" s="5"/>
      <c r="G128" s="5"/>
      <c r="H128" s="6"/>
      <c r="I128" s="6"/>
      <c r="J128" s="97">
        <f t="shared" si="20"/>
        <v>0</v>
      </c>
      <c r="K128" s="222" t="str">
        <f t="shared" si="21"/>
        <v/>
      </c>
      <c r="L128" s="98" t="str">
        <f t="shared" si="22"/>
        <v/>
      </c>
      <c r="M128" s="26"/>
      <c r="N128" s="8" t="s">
        <v>41</v>
      </c>
      <c r="O128" s="99">
        <f t="shared" si="23"/>
        <v>0</v>
      </c>
      <c r="P128" s="100">
        <f t="shared" si="24"/>
        <v>0</v>
      </c>
      <c r="Q128" s="100">
        <f t="shared" si="25"/>
        <v>0</v>
      </c>
      <c r="R128" s="100">
        <f t="shared" si="26"/>
        <v>0</v>
      </c>
      <c r="S128" s="9">
        <f t="shared" si="27"/>
        <v>0</v>
      </c>
      <c r="T128" s="10">
        <f t="shared" si="28"/>
        <v>0</v>
      </c>
      <c r="U128" s="101">
        <f t="shared" si="29"/>
        <v>0</v>
      </c>
      <c r="V128" s="102">
        <f t="shared" si="30"/>
        <v>0</v>
      </c>
      <c r="W128" s="101">
        <f t="shared" si="31"/>
        <v>0</v>
      </c>
      <c r="X128" s="103">
        <f t="shared" si="32"/>
        <v>0</v>
      </c>
      <c r="Y128" s="101">
        <f t="shared" si="33"/>
        <v>0</v>
      </c>
      <c r="Z128" s="103">
        <f t="shared" si="34"/>
        <v>0</v>
      </c>
      <c r="AA128" s="58">
        <f t="shared" si="35"/>
        <v>0</v>
      </c>
      <c r="AB128" s="119">
        <f t="shared" si="36"/>
        <v>0</v>
      </c>
      <c r="AC128" s="104"/>
    </row>
    <row r="129" spans="1:29" ht="24.95" customHeight="1" x14ac:dyDescent="0.25">
      <c r="A129" s="1"/>
      <c r="B129" s="2"/>
      <c r="C129" s="2"/>
      <c r="D129" s="3"/>
      <c r="E129" s="4"/>
      <c r="F129" s="5"/>
      <c r="G129" s="5"/>
      <c r="H129" s="6"/>
      <c r="I129" s="6"/>
      <c r="J129" s="97">
        <f t="shared" si="20"/>
        <v>0</v>
      </c>
      <c r="K129" s="222" t="str">
        <f t="shared" si="21"/>
        <v/>
      </c>
      <c r="L129" s="98" t="str">
        <f t="shared" si="22"/>
        <v/>
      </c>
      <c r="M129" s="26"/>
      <c r="N129" s="8" t="s">
        <v>41</v>
      </c>
      <c r="O129" s="99">
        <f t="shared" si="23"/>
        <v>0</v>
      </c>
      <c r="P129" s="100">
        <f t="shared" si="24"/>
        <v>0</v>
      </c>
      <c r="Q129" s="100">
        <f t="shared" si="25"/>
        <v>0</v>
      </c>
      <c r="R129" s="100">
        <f t="shared" si="26"/>
        <v>0</v>
      </c>
      <c r="S129" s="9">
        <f t="shared" si="27"/>
        <v>0</v>
      </c>
      <c r="T129" s="10">
        <f t="shared" si="28"/>
        <v>0</v>
      </c>
      <c r="U129" s="101">
        <f t="shared" si="29"/>
        <v>0</v>
      </c>
      <c r="V129" s="102">
        <f t="shared" si="30"/>
        <v>0</v>
      </c>
      <c r="W129" s="101">
        <f t="shared" si="31"/>
        <v>0</v>
      </c>
      <c r="X129" s="103">
        <f t="shared" si="32"/>
        <v>0</v>
      </c>
      <c r="Y129" s="101">
        <f t="shared" si="33"/>
        <v>0</v>
      </c>
      <c r="Z129" s="103">
        <f t="shared" si="34"/>
        <v>0</v>
      </c>
      <c r="AA129" s="58">
        <f t="shared" si="35"/>
        <v>0</v>
      </c>
      <c r="AB129" s="119">
        <f t="shared" si="36"/>
        <v>0</v>
      </c>
      <c r="AC129" s="104"/>
    </row>
    <row r="130" spans="1:29" ht="24.95" customHeight="1" x14ac:dyDescent="0.25">
      <c r="A130" s="1"/>
      <c r="B130" s="2"/>
      <c r="C130" s="2"/>
      <c r="D130" s="3"/>
      <c r="E130" s="4"/>
      <c r="F130" s="5"/>
      <c r="G130" s="5"/>
      <c r="H130" s="6"/>
      <c r="I130" s="6"/>
      <c r="J130" s="97">
        <f t="shared" si="20"/>
        <v>0</v>
      </c>
      <c r="K130" s="222" t="str">
        <f t="shared" si="21"/>
        <v/>
      </c>
      <c r="L130" s="98" t="str">
        <f t="shared" si="22"/>
        <v/>
      </c>
      <c r="M130" s="26"/>
      <c r="N130" s="8" t="s">
        <v>41</v>
      </c>
      <c r="O130" s="99">
        <f t="shared" si="23"/>
        <v>0</v>
      </c>
      <c r="P130" s="100">
        <f t="shared" si="24"/>
        <v>0</v>
      </c>
      <c r="Q130" s="100">
        <f t="shared" si="25"/>
        <v>0</v>
      </c>
      <c r="R130" s="100">
        <f t="shared" si="26"/>
        <v>0</v>
      </c>
      <c r="S130" s="9">
        <f t="shared" si="27"/>
        <v>0</v>
      </c>
      <c r="T130" s="10">
        <f t="shared" si="28"/>
        <v>0</v>
      </c>
      <c r="U130" s="101">
        <f t="shared" si="29"/>
        <v>0</v>
      </c>
      <c r="V130" s="102">
        <f t="shared" si="30"/>
        <v>0</v>
      </c>
      <c r="W130" s="101">
        <f t="shared" si="31"/>
        <v>0</v>
      </c>
      <c r="X130" s="103">
        <f t="shared" si="32"/>
        <v>0</v>
      </c>
      <c r="Y130" s="101">
        <f t="shared" si="33"/>
        <v>0</v>
      </c>
      <c r="Z130" s="103">
        <f t="shared" si="34"/>
        <v>0</v>
      </c>
      <c r="AA130" s="58">
        <f t="shared" si="35"/>
        <v>0</v>
      </c>
      <c r="AB130" s="119">
        <f t="shared" si="36"/>
        <v>0</v>
      </c>
      <c r="AC130" s="104"/>
    </row>
    <row r="131" spans="1:29" ht="24.95" customHeight="1" x14ac:dyDescent="0.25">
      <c r="A131" s="1"/>
      <c r="B131" s="2"/>
      <c r="C131" s="2"/>
      <c r="D131" s="3"/>
      <c r="E131" s="4"/>
      <c r="F131" s="5"/>
      <c r="G131" s="5"/>
      <c r="H131" s="6"/>
      <c r="I131" s="6"/>
      <c r="J131" s="97">
        <f t="shared" si="20"/>
        <v>0</v>
      </c>
      <c r="K131" s="222" t="str">
        <f t="shared" si="21"/>
        <v/>
      </c>
      <c r="L131" s="98" t="str">
        <f t="shared" si="22"/>
        <v/>
      </c>
      <c r="M131" s="26"/>
      <c r="N131" s="8" t="s">
        <v>41</v>
      </c>
      <c r="O131" s="99">
        <f t="shared" si="23"/>
        <v>0</v>
      </c>
      <c r="P131" s="100">
        <f t="shared" si="24"/>
        <v>0</v>
      </c>
      <c r="Q131" s="100">
        <f t="shared" si="25"/>
        <v>0</v>
      </c>
      <c r="R131" s="100">
        <f t="shared" si="26"/>
        <v>0</v>
      </c>
      <c r="S131" s="9">
        <f t="shared" si="27"/>
        <v>0</v>
      </c>
      <c r="T131" s="10">
        <f t="shared" si="28"/>
        <v>0</v>
      </c>
      <c r="U131" s="101">
        <f t="shared" si="29"/>
        <v>0</v>
      </c>
      <c r="V131" s="102">
        <f t="shared" si="30"/>
        <v>0</v>
      </c>
      <c r="W131" s="101">
        <f t="shared" si="31"/>
        <v>0</v>
      </c>
      <c r="X131" s="103">
        <f t="shared" si="32"/>
        <v>0</v>
      </c>
      <c r="Y131" s="101">
        <f t="shared" si="33"/>
        <v>0</v>
      </c>
      <c r="Z131" s="103">
        <f t="shared" si="34"/>
        <v>0</v>
      </c>
      <c r="AA131" s="58">
        <f t="shared" si="35"/>
        <v>0</v>
      </c>
      <c r="AB131" s="119">
        <f t="shared" si="36"/>
        <v>0</v>
      </c>
      <c r="AC131" s="104"/>
    </row>
    <row r="132" spans="1:29" ht="24.95" customHeight="1" x14ac:dyDescent="0.25">
      <c r="A132" s="1"/>
      <c r="B132" s="2"/>
      <c r="C132" s="2"/>
      <c r="D132" s="3"/>
      <c r="E132" s="4"/>
      <c r="F132" s="5"/>
      <c r="G132" s="5"/>
      <c r="H132" s="6"/>
      <c r="I132" s="6"/>
      <c r="J132" s="97">
        <f t="shared" si="20"/>
        <v>0</v>
      </c>
      <c r="K132" s="222" t="str">
        <f t="shared" si="21"/>
        <v/>
      </c>
      <c r="L132" s="98" t="str">
        <f t="shared" si="22"/>
        <v/>
      </c>
      <c r="M132" s="26"/>
      <c r="N132" s="8" t="s">
        <v>41</v>
      </c>
      <c r="O132" s="99">
        <f t="shared" si="23"/>
        <v>0</v>
      </c>
      <c r="P132" s="100">
        <f t="shared" si="24"/>
        <v>0</v>
      </c>
      <c r="Q132" s="100">
        <f t="shared" si="25"/>
        <v>0</v>
      </c>
      <c r="R132" s="100">
        <f t="shared" si="26"/>
        <v>0</v>
      </c>
      <c r="S132" s="9">
        <f t="shared" si="27"/>
        <v>0</v>
      </c>
      <c r="T132" s="10">
        <f t="shared" si="28"/>
        <v>0</v>
      </c>
      <c r="U132" s="101">
        <f t="shared" si="29"/>
        <v>0</v>
      </c>
      <c r="V132" s="102">
        <f t="shared" si="30"/>
        <v>0</v>
      </c>
      <c r="W132" s="101">
        <f t="shared" si="31"/>
        <v>0</v>
      </c>
      <c r="X132" s="103">
        <f t="shared" si="32"/>
        <v>0</v>
      </c>
      <c r="Y132" s="101">
        <f t="shared" si="33"/>
        <v>0</v>
      </c>
      <c r="Z132" s="103">
        <f t="shared" si="34"/>
        <v>0</v>
      </c>
      <c r="AA132" s="58">
        <f t="shared" si="35"/>
        <v>0</v>
      </c>
      <c r="AB132" s="119">
        <f t="shared" si="36"/>
        <v>0</v>
      </c>
      <c r="AC132" s="104"/>
    </row>
    <row r="133" spans="1:29" ht="24.95" customHeight="1" x14ac:dyDescent="0.25">
      <c r="A133" s="1"/>
      <c r="B133" s="2"/>
      <c r="C133" s="2"/>
      <c r="D133" s="3"/>
      <c r="E133" s="4"/>
      <c r="F133" s="5"/>
      <c r="G133" s="5"/>
      <c r="H133" s="6"/>
      <c r="I133" s="6"/>
      <c r="J133" s="97">
        <f t="shared" si="20"/>
        <v>0</v>
      </c>
      <c r="K133" s="222" t="str">
        <f t="shared" si="21"/>
        <v/>
      </c>
      <c r="L133" s="98" t="str">
        <f t="shared" si="22"/>
        <v/>
      </c>
      <c r="M133" s="26"/>
      <c r="N133" s="8" t="s">
        <v>41</v>
      </c>
      <c r="O133" s="99">
        <f t="shared" si="23"/>
        <v>0</v>
      </c>
      <c r="P133" s="100">
        <f t="shared" si="24"/>
        <v>0</v>
      </c>
      <c r="Q133" s="100">
        <f t="shared" si="25"/>
        <v>0</v>
      </c>
      <c r="R133" s="100">
        <f t="shared" si="26"/>
        <v>0</v>
      </c>
      <c r="S133" s="9">
        <f t="shared" si="27"/>
        <v>0</v>
      </c>
      <c r="T133" s="10">
        <f t="shared" si="28"/>
        <v>0</v>
      </c>
      <c r="U133" s="101">
        <f t="shared" si="29"/>
        <v>0</v>
      </c>
      <c r="V133" s="102">
        <f t="shared" si="30"/>
        <v>0</v>
      </c>
      <c r="W133" s="101">
        <f t="shared" si="31"/>
        <v>0</v>
      </c>
      <c r="X133" s="103">
        <f t="shared" si="32"/>
        <v>0</v>
      </c>
      <c r="Y133" s="101">
        <f t="shared" si="33"/>
        <v>0</v>
      </c>
      <c r="Z133" s="103">
        <f t="shared" si="34"/>
        <v>0</v>
      </c>
      <c r="AA133" s="58">
        <f t="shared" si="35"/>
        <v>0</v>
      </c>
      <c r="AB133" s="119">
        <f t="shared" si="36"/>
        <v>0</v>
      </c>
      <c r="AC133" s="104"/>
    </row>
    <row r="134" spans="1:29" ht="24.95" customHeight="1" x14ac:dyDescent="0.25">
      <c r="A134" s="1"/>
      <c r="B134" s="2"/>
      <c r="C134" s="2"/>
      <c r="D134" s="3"/>
      <c r="E134" s="4"/>
      <c r="F134" s="5"/>
      <c r="G134" s="5"/>
      <c r="H134" s="6"/>
      <c r="I134" s="6"/>
      <c r="J134" s="97">
        <f t="shared" si="20"/>
        <v>0</v>
      </c>
      <c r="K134" s="222" t="str">
        <f t="shared" si="21"/>
        <v/>
      </c>
      <c r="L134" s="98" t="str">
        <f t="shared" si="22"/>
        <v/>
      </c>
      <c r="M134" s="26"/>
      <c r="N134" s="8" t="s">
        <v>41</v>
      </c>
      <c r="O134" s="99">
        <f t="shared" si="23"/>
        <v>0</v>
      </c>
      <c r="P134" s="100">
        <f t="shared" si="24"/>
        <v>0</v>
      </c>
      <c r="Q134" s="100">
        <f t="shared" si="25"/>
        <v>0</v>
      </c>
      <c r="R134" s="100">
        <f t="shared" si="26"/>
        <v>0</v>
      </c>
      <c r="S134" s="9">
        <f t="shared" si="27"/>
        <v>0</v>
      </c>
      <c r="T134" s="10">
        <f t="shared" si="28"/>
        <v>0</v>
      </c>
      <c r="U134" s="101">
        <f t="shared" si="29"/>
        <v>0</v>
      </c>
      <c r="V134" s="102">
        <f t="shared" si="30"/>
        <v>0</v>
      </c>
      <c r="W134" s="101">
        <f t="shared" si="31"/>
        <v>0</v>
      </c>
      <c r="X134" s="103">
        <f t="shared" si="32"/>
        <v>0</v>
      </c>
      <c r="Y134" s="101">
        <f t="shared" si="33"/>
        <v>0</v>
      </c>
      <c r="Z134" s="103">
        <f t="shared" si="34"/>
        <v>0</v>
      </c>
      <c r="AA134" s="58">
        <f t="shared" si="35"/>
        <v>0</v>
      </c>
      <c r="AB134" s="119">
        <f t="shared" si="36"/>
        <v>0</v>
      </c>
      <c r="AC134" s="104"/>
    </row>
    <row r="135" spans="1:29" ht="24.95" customHeight="1" x14ac:dyDescent="0.25">
      <c r="A135" s="1"/>
      <c r="B135" s="2"/>
      <c r="C135" s="2"/>
      <c r="D135" s="3"/>
      <c r="E135" s="4"/>
      <c r="F135" s="5"/>
      <c r="G135" s="5"/>
      <c r="H135" s="6"/>
      <c r="I135" s="6"/>
      <c r="J135" s="97">
        <f t="shared" si="20"/>
        <v>0</v>
      </c>
      <c r="K135" s="222" t="str">
        <f t="shared" si="21"/>
        <v/>
      </c>
      <c r="L135" s="98" t="str">
        <f t="shared" si="22"/>
        <v/>
      </c>
      <c r="M135" s="26"/>
      <c r="N135" s="8" t="s">
        <v>41</v>
      </c>
      <c r="O135" s="99">
        <f t="shared" si="23"/>
        <v>0</v>
      </c>
      <c r="P135" s="100">
        <f t="shared" si="24"/>
        <v>0</v>
      </c>
      <c r="Q135" s="100">
        <f t="shared" si="25"/>
        <v>0</v>
      </c>
      <c r="R135" s="100">
        <f t="shared" si="26"/>
        <v>0</v>
      </c>
      <c r="S135" s="9">
        <f t="shared" si="27"/>
        <v>0</v>
      </c>
      <c r="T135" s="10">
        <f t="shared" si="28"/>
        <v>0</v>
      </c>
      <c r="U135" s="101">
        <f t="shared" si="29"/>
        <v>0</v>
      </c>
      <c r="V135" s="102">
        <f t="shared" si="30"/>
        <v>0</v>
      </c>
      <c r="W135" s="101">
        <f t="shared" si="31"/>
        <v>0</v>
      </c>
      <c r="X135" s="103">
        <f t="shared" si="32"/>
        <v>0</v>
      </c>
      <c r="Y135" s="101">
        <f t="shared" si="33"/>
        <v>0</v>
      </c>
      <c r="Z135" s="103">
        <f t="shared" si="34"/>
        <v>0</v>
      </c>
      <c r="AA135" s="58">
        <f t="shared" si="35"/>
        <v>0</v>
      </c>
      <c r="AB135" s="119">
        <f t="shared" si="36"/>
        <v>0</v>
      </c>
      <c r="AC135" s="104"/>
    </row>
    <row r="136" spans="1:29" ht="24.95" customHeight="1" x14ac:dyDescent="0.25">
      <c r="A136" s="1"/>
      <c r="B136" s="2"/>
      <c r="C136" s="2"/>
      <c r="D136" s="3"/>
      <c r="E136" s="4"/>
      <c r="F136" s="5"/>
      <c r="G136" s="5"/>
      <c r="H136" s="6"/>
      <c r="I136" s="6"/>
      <c r="J136" s="97">
        <f t="shared" ref="J136:J149" si="37">H136+I136</f>
        <v>0</v>
      </c>
      <c r="K136" s="222" t="str">
        <f t="shared" ref="K136:K149" si="38">IF(J136&gt;0,IF(F136="","Inserire periodo in colonne F e G",IF(G136="","Inserire periodo in colonne F e G",IF(H136="","Inserire gg. presenza in colonna H",IF(J136&gt;(G136-F136+1),"Errore supera n. max Giorni! verificare periodo inserito",IF(M136="","Inserire Isee in colonna M",IF(N136="","fleggare si/no colonna N",IF((G136-F136+1)=J136,"ok",""))))))),IF(AND(J136=0,F136&gt;0,G136&gt;0),"Inserire n. giorni colonne H/I",""))</f>
        <v/>
      </c>
      <c r="L136" s="98" t="str">
        <f t="shared" ref="L136:L149" si="39">IF(J136&gt;0,(G136-F136+1)-I136,"")</f>
        <v/>
      </c>
      <c r="M136" s="26"/>
      <c r="N136" s="8" t="s">
        <v>41</v>
      </c>
      <c r="O136" s="99">
        <f t="shared" ref="O136:O149" si="40">IF(H136&gt;0,59.2,0)</f>
        <v>0</v>
      </c>
      <c r="P136" s="100">
        <f t="shared" ref="P136:P149" si="41">IF(I136&gt;0,45.71,0)</f>
        <v>0</v>
      </c>
      <c r="Q136" s="100">
        <f t="shared" ref="Q136:Q149" si="42">ROUND(H136*O136,2)</f>
        <v>0</v>
      </c>
      <c r="R136" s="100">
        <f t="shared" ref="R136:R149" si="43">ROUND(I136*P136,2)</f>
        <v>0</v>
      </c>
      <c r="S136" s="9">
        <f t="shared" ref="S136:S149" si="44">ROUND(Q136+R136,2)</f>
        <v>0</v>
      </c>
      <c r="T136" s="10">
        <f t="shared" ref="T136:T149" si="45">IF(M136=0,0,IF((M136&lt;5000),5000,M136))</f>
        <v>0</v>
      </c>
      <c r="U136" s="101">
        <f t="shared" ref="U136:U149" si="46">IF(T136=0,0,ROUND((T136-5000)/(20000-5000),2))</f>
        <v>0</v>
      </c>
      <c r="V136" s="102">
        <f t="shared" ref="V136:V149" si="47">IF(N136="NO",0,IF(N136="SI",17.82,0))</f>
        <v>0</v>
      </c>
      <c r="W136" s="101">
        <f t="shared" ref="W136:W149" si="48">IF(H136&gt;0,ROUND((U136*(O136-V136)+V136),2),0)</f>
        <v>0</v>
      </c>
      <c r="X136" s="103">
        <f t="shared" ref="X136:X149" si="49">IF(H136&gt;0,ROUND(O136-W136,2),0)</f>
        <v>0</v>
      </c>
      <c r="Y136" s="101">
        <f t="shared" ref="Y136:Y149" si="50">IF(I136&gt;0,(ROUND((U136*(P136-V136)+V136),2)),0)</f>
        <v>0</v>
      </c>
      <c r="Z136" s="103">
        <f t="shared" ref="Z136:Z149" si="51">IF(I136&gt;0,(ROUND(P136-Y136,2)),0)</f>
        <v>0</v>
      </c>
      <c r="AA136" s="58">
        <f t="shared" ref="AA136:AA149" si="52">ROUND((W136*H136)+(Y136*I136),2)</f>
        <v>0</v>
      </c>
      <c r="AB136" s="119">
        <f t="shared" ref="AB136:AB149" si="53">IF(J136&gt;0,ROUND((X136*H136)+(Z136*I136),2),0)</f>
        <v>0</v>
      </c>
      <c r="AC136" s="104"/>
    </row>
    <row r="137" spans="1:29" ht="24.95" customHeight="1" x14ac:dyDescent="0.25">
      <c r="A137" s="1"/>
      <c r="B137" s="2"/>
      <c r="C137" s="2"/>
      <c r="D137" s="3"/>
      <c r="E137" s="4"/>
      <c r="F137" s="5"/>
      <c r="G137" s="5"/>
      <c r="H137" s="6"/>
      <c r="I137" s="6"/>
      <c r="J137" s="97">
        <f t="shared" si="37"/>
        <v>0</v>
      </c>
      <c r="K137" s="222" t="str">
        <f t="shared" si="38"/>
        <v/>
      </c>
      <c r="L137" s="98" t="str">
        <f t="shared" si="39"/>
        <v/>
      </c>
      <c r="M137" s="26"/>
      <c r="N137" s="8" t="s">
        <v>41</v>
      </c>
      <c r="O137" s="99">
        <f t="shared" si="40"/>
        <v>0</v>
      </c>
      <c r="P137" s="100">
        <f t="shared" si="41"/>
        <v>0</v>
      </c>
      <c r="Q137" s="100">
        <f t="shared" si="42"/>
        <v>0</v>
      </c>
      <c r="R137" s="100">
        <f t="shared" si="43"/>
        <v>0</v>
      </c>
      <c r="S137" s="9">
        <f t="shared" si="44"/>
        <v>0</v>
      </c>
      <c r="T137" s="10">
        <f t="shared" si="45"/>
        <v>0</v>
      </c>
      <c r="U137" s="101">
        <f t="shared" si="46"/>
        <v>0</v>
      </c>
      <c r="V137" s="102">
        <f t="shared" si="47"/>
        <v>0</v>
      </c>
      <c r="W137" s="101">
        <f t="shared" si="48"/>
        <v>0</v>
      </c>
      <c r="X137" s="103">
        <f t="shared" si="49"/>
        <v>0</v>
      </c>
      <c r="Y137" s="101">
        <f t="shared" si="50"/>
        <v>0</v>
      </c>
      <c r="Z137" s="103">
        <f t="shared" si="51"/>
        <v>0</v>
      </c>
      <c r="AA137" s="58">
        <f t="shared" si="52"/>
        <v>0</v>
      </c>
      <c r="AB137" s="119">
        <f t="shared" si="53"/>
        <v>0</v>
      </c>
      <c r="AC137" s="104"/>
    </row>
    <row r="138" spans="1:29" ht="24.95" customHeight="1" x14ac:dyDescent="0.25">
      <c r="A138" s="1"/>
      <c r="B138" s="2"/>
      <c r="C138" s="2"/>
      <c r="D138" s="3"/>
      <c r="E138" s="4"/>
      <c r="F138" s="5"/>
      <c r="G138" s="5"/>
      <c r="H138" s="6"/>
      <c r="I138" s="6"/>
      <c r="J138" s="97">
        <f t="shared" si="37"/>
        <v>0</v>
      </c>
      <c r="K138" s="222" t="str">
        <f t="shared" si="38"/>
        <v/>
      </c>
      <c r="L138" s="98" t="str">
        <f t="shared" si="39"/>
        <v/>
      </c>
      <c r="M138" s="26"/>
      <c r="N138" s="8" t="s">
        <v>41</v>
      </c>
      <c r="O138" s="99">
        <f t="shared" si="40"/>
        <v>0</v>
      </c>
      <c r="P138" s="100">
        <f t="shared" si="41"/>
        <v>0</v>
      </c>
      <c r="Q138" s="100">
        <f t="shared" si="42"/>
        <v>0</v>
      </c>
      <c r="R138" s="100">
        <f t="shared" si="43"/>
        <v>0</v>
      </c>
      <c r="S138" s="9">
        <f t="shared" si="44"/>
        <v>0</v>
      </c>
      <c r="T138" s="10">
        <f t="shared" si="45"/>
        <v>0</v>
      </c>
      <c r="U138" s="101">
        <f t="shared" si="46"/>
        <v>0</v>
      </c>
      <c r="V138" s="102">
        <f t="shared" si="47"/>
        <v>0</v>
      </c>
      <c r="W138" s="101">
        <f t="shared" si="48"/>
        <v>0</v>
      </c>
      <c r="X138" s="103">
        <f t="shared" si="49"/>
        <v>0</v>
      </c>
      <c r="Y138" s="101">
        <f t="shared" si="50"/>
        <v>0</v>
      </c>
      <c r="Z138" s="103">
        <f t="shared" si="51"/>
        <v>0</v>
      </c>
      <c r="AA138" s="58">
        <f t="shared" si="52"/>
        <v>0</v>
      </c>
      <c r="AB138" s="119">
        <f t="shared" si="53"/>
        <v>0</v>
      </c>
      <c r="AC138" s="104"/>
    </row>
    <row r="139" spans="1:29" ht="24.95" customHeight="1" x14ac:dyDescent="0.25">
      <c r="A139" s="1"/>
      <c r="B139" s="2"/>
      <c r="C139" s="2"/>
      <c r="D139" s="3"/>
      <c r="E139" s="4"/>
      <c r="F139" s="5"/>
      <c r="G139" s="5"/>
      <c r="H139" s="6"/>
      <c r="I139" s="6"/>
      <c r="J139" s="97">
        <f t="shared" si="37"/>
        <v>0</v>
      </c>
      <c r="K139" s="222" t="str">
        <f t="shared" si="38"/>
        <v/>
      </c>
      <c r="L139" s="98" t="str">
        <f t="shared" si="39"/>
        <v/>
      </c>
      <c r="M139" s="26"/>
      <c r="N139" s="8" t="s">
        <v>41</v>
      </c>
      <c r="O139" s="99">
        <f t="shared" si="40"/>
        <v>0</v>
      </c>
      <c r="P139" s="100">
        <f t="shared" si="41"/>
        <v>0</v>
      </c>
      <c r="Q139" s="100">
        <f t="shared" si="42"/>
        <v>0</v>
      </c>
      <c r="R139" s="100">
        <f t="shared" si="43"/>
        <v>0</v>
      </c>
      <c r="S139" s="9">
        <f t="shared" si="44"/>
        <v>0</v>
      </c>
      <c r="T139" s="10">
        <f t="shared" si="45"/>
        <v>0</v>
      </c>
      <c r="U139" s="101">
        <f t="shared" si="46"/>
        <v>0</v>
      </c>
      <c r="V139" s="102">
        <f t="shared" si="47"/>
        <v>0</v>
      </c>
      <c r="W139" s="101">
        <f t="shared" si="48"/>
        <v>0</v>
      </c>
      <c r="X139" s="103">
        <f t="shared" si="49"/>
        <v>0</v>
      </c>
      <c r="Y139" s="101">
        <f t="shared" si="50"/>
        <v>0</v>
      </c>
      <c r="Z139" s="103">
        <f t="shared" si="51"/>
        <v>0</v>
      </c>
      <c r="AA139" s="58">
        <f t="shared" si="52"/>
        <v>0</v>
      </c>
      <c r="AB139" s="119">
        <f t="shared" si="53"/>
        <v>0</v>
      </c>
      <c r="AC139" s="104"/>
    </row>
    <row r="140" spans="1:29" ht="24.95" customHeight="1" x14ac:dyDescent="0.25">
      <c r="A140" s="1"/>
      <c r="B140" s="2"/>
      <c r="C140" s="2"/>
      <c r="D140" s="3"/>
      <c r="E140" s="4"/>
      <c r="F140" s="5"/>
      <c r="G140" s="5"/>
      <c r="H140" s="6"/>
      <c r="I140" s="6"/>
      <c r="J140" s="97">
        <f t="shared" si="37"/>
        <v>0</v>
      </c>
      <c r="K140" s="222" t="str">
        <f t="shared" si="38"/>
        <v/>
      </c>
      <c r="L140" s="98" t="str">
        <f t="shared" si="39"/>
        <v/>
      </c>
      <c r="M140" s="26"/>
      <c r="N140" s="8" t="s">
        <v>41</v>
      </c>
      <c r="O140" s="99">
        <f t="shared" si="40"/>
        <v>0</v>
      </c>
      <c r="P140" s="100">
        <f t="shared" si="41"/>
        <v>0</v>
      </c>
      <c r="Q140" s="100">
        <f t="shared" si="42"/>
        <v>0</v>
      </c>
      <c r="R140" s="100">
        <f t="shared" si="43"/>
        <v>0</v>
      </c>
      <c r="S140" s="9">
        <f t="shared" si="44"/>
        <v>0</v>
      </c>
      <c r="T140" s="10">
        <f t="shared" si="45"/>
        <v>0</v>
      </c>
      <c r="U140" s="101">
        <f t="shared" si="46"/>
        <v>0</v>
      </c>
      <c r="V140" s="102">
        <f t="shared" si="47"/>
        <v>0</v>
      </c>
      <c r="W140" s="101">
        <f t="shared" si="48"/>
        <v>0</v>
      </c>
      <c r="X140" s="103">
        <f t="shared" si="49"/>
        <v>0</v>
      </c>
      <c r="Y140" s="101">
        <f t="shared" si="50"/>
        <v>0</v>
      </c>
      <c r="Z140" s="103">
        <f t="shared" si="51"/>
        <v>0</v>
      </c>
      <c r="AA140" s="58">
        <f t="shared" si="52"/>
        <v>0</v>
      </c>
      <c r="AB140" s="119">
        <f t="shared" si="53"/>
        <v>0</v>
      </c>
      <c r="AC140" s="104"/>
    </row>
    <row r="141" spans="1:29" ht="24.95" customHeight="1" x14ac:dyDescent="0.25">
      <c r="A141" s="1"/>
      <c r="B141" s="2"/>
      <c r="C141" s="2"/>
      <c r="D141" s="3"/>
      <c r="E141" s="4"/>
      <c r="F141" s="5"/>
      <c r="G141" s="5"/>
      <c r="H141" s="6"/>
      <c r="I141" s="6"/>
      <c r="J141" s="97">
        <f t="shared" si="37"/>
        <v>0</v>
      </c>
      <c r="K141" s="222" t="str">
        <f t="shared" si="38"/>
        <v/>
      </c>
      <c r="L141" s="98" t="str">
        <f t="shared" si="39"/>
        <v/>
      </c>
      <c r="M141" s="26"/>
      <c r="N141" s="8" t="s">
        <v>41</v>
      </c>
      <c r="O141" s="99">
        <f t="shared" si="40"/>
        <v>0</v>
      </c>
      <c r="P141" s="100">
        <f t="shared" si="41"/>
        <v>0</v>
      </c>
      <c r="Q141" s="100">
        <f t="shared" si="42"/>
        <v>0</v>
      </c>
      <c r="R141" s="100">
        <f t="shared" si="43"/>
        <v>0</v>
      </c>
      <c r="S141" s="9">
        <f t="shared" si="44"/>
        <v>0</v>
      </c>
      <c r="T141" s="10">
        <f t="shared" si="45"/>
        <v>0</v>
      </c>
      <c r="U141" s="101">
        <f t="shared" si="46"/>
        <v>0</v>
      </c>
      <c r="V141" s="102">
        <f t="shared" si="47"/>
        <v>0</v>
      </c>
      <c r="W141" s="101">
        <f t="shared" si="48"/>
        <v>0</v>
      </c>
      <c r="X141" s="103">
        <f t="shared" si="49"/>
        <v>0</v>
      </c>
      <c r="Y141" s="101">
        <f t="shared" si="50"/>
        <v>0</v>
      </c>
      <c r="Z141" s="103">
        <f t="shared" si="51"/>
        <v>0</v>
      </c>
      <c r="AA141" s="58">
        <f t="shared" si="52"/>
        <v>0</v>
      </c>
      <c r="AB141" s="119">
        <f t="shared" si="53"/>
        <v>0</v>
      </c>
      <c r="AC141" s="104"/>
    </row>
    <row r="142" spans="1:29" ht="24.95" customHeight="1" x14ac:dyDescent="0.25">
      <c r="A142" s="1"/>
      <c r="B142" s="2"/>
      <c r="C142" s="2"/>
      <c r="D142" s="3"/>
      <c r="E142" s="4"/>
      <c r="F142" s="5"/>
      <c r="G142" s="5"/>
      <c r="H142" s="6"/>
      <c r="I142" s="6"/>
      <c r="J142" s="97">
        <f t="shared" si="37"/>
        <v>0</v>
      </c>
      <c r="K142" s="222" t="str">
        <f t="shared" si="38"/>
        <v/>
      </c>
      <c r="L142" s="98" t="str">
        <f t="shared" si="39"/>
        <v/>
      </c>
      <c r="M142" s="26"/>
      <c r="N142" s="8" t="s">
        <v>41</v>
      </c>
      <c r="O142" s="99">
        <f t="shared" si="40"/>
        <v>0</v>
      </c>
      <c r="P142" s="100">
        <f t="shared" si="41"/>
        <v>0</v>
      </c>
      <c r="Q142" s="100">
        <f t="shared" si="42"/>
        <v>0</v>
      </c>
      <c r="R142" s="100">
        <f t="shared" si="43"/>
        <v>0</v>
      </c>
      <c r="S142" s="9">
        <f t="shared" si="44"/>
        <v>0</v>
      </c>
      <c r="T142" s="10">
        <f t="shared" si="45"/>
        <v>0</v>
      </c>
      <c r="U142" s="101">
        <f t="shared" si="46"/>
        <v>0</v>
      </c>
      <c r="V142" s="102">
        <f t="shared" si="47"/>
        <v>0</v>
      </c>
      <c r="W142" s="101">
        <f t="shared" si="48"/>
        <v>0</v>
      </c>
      <c r="X142" s="103">
        <f t="shared" si="49"/>
        <v>0</v>
      </c>
      <c r="Y142" s="101">
        <f t="shared" si="50"/>
        <v>0</v>
      </c>
      <c r="Z142" s="103">
        <f t="shared" si="51"/>
        <v>0</v>
      </c>
      <c r="AA142" s="58">
        <f t="shared" si="52"/>
        <v>0</v>
      </c>
      <c r="AB142" s="119">
        <f t="shared" si="53"/>
        <v>0</v>
      </c>
      <c r="AC142" s="104"/>
    </row>
    <row r="143" spans="1:29" ht="24.95" customHeight="1" x14ac:dyDescent="0.25">
      <c r="A143" s="1"/>
      <c r="B143" s="2"/>
      <c r="C143" s="2"/>
      <c r="D143" s="3"/>
      <c r="E143" s="4"/>
      <c r="F143" s="5"/>
      <c r="G143" s="5"/>
      <c r="H143" s="6"/>
      <c r="I143" s="6"/>
      <c r="J143" s="97">
        <f t="shared" si="37"/>
        <v>0</v>
      </c>
      <c r="K143" s="222" t="str">
        <f t="shared" si="38"/>
        <v/>
      </c>
      <c r="L143" s="98" t="str">
        <f t="shared" si="39"/>
        <v/>
      </c>
      <c r="M143" s="26"/>
      <c r="N143" s="8" t="s">
        <v>41</v>
      </c>
      <c r="O143" s="99">
        <f t="shared" si="40"/>
        <v>0</v>
      </c>
      <c r="P143" s="100">
        <f t="shared" si="41"/>
        <v>0</v>
      </c>
      <c r="Q143" s="100">
        <f t="shared" si="42"/>
        <v>0</v>
      </c>
      <c r="R143" s="100">
        <f t="shared" si="43"/>
        <v>0</v>
      </c>
      <c r="S143" s="9">
        <f t="shared" si="44"/>
        <v>0</v>
      </c>
      <c r="T143" s="10">
        <f t="shared" si="45"/>
        <v>0</v>
      </c>
      <c r="U143" s="101">
        <f t="shared" si="46"/>
        <v>0</v>
      </c>
      <c r="V143" s="102">
        <f t="shared" si="47"/>
        <v>0</v>
      </c>
      <c r="W143" s="101">
        <f t="shared" si="48"/>
        <v>0</v>
      </c>
      <c r="X143" s="103">
        <f t="shared" si="49"/>
        <v>0</v>
      </c>
      <c r="Y143" s="101">
        <f t="shared" si="50"/>
        <v>0</v>
      </c>
      <c r="Z143" s="103">
        <f t="shared" si="51"/>
        <v>0</v>
      </c>
      <c r="AA143" s="58">
        <f t="shared" si="52"/>
        <v>0</v>
      </c>
      <c r="AB143" s="119">
        <f t="shared" si="53"/>
        <v>0</v>
      </c>
      <c r="AC143" s="104"/>
    </row>
    <row r="144" spans="1:29" ht="24.95" customHeight="1" x14ac:dyDescent="0.25">
      <c r="A144" s="1"/>
      <c r="B144" s="2"/>
      <c r="C144" s="2"/>
      <c r="D144" s="3"/>
      <c r="E144" s="4"/>
      <c r="F144" s="5"/>
      <c r="G144" s="5"/>
      <c r="H144" s="6"/>
      <c r="I144" s="6"/>
      <c r="J144" s="97">
        <f t="shared" si="37"/>
        <v>0</v>
      </c>
      <c r="K144" s="222" t="str">
        <f t="shared" si="38"/>
        <v/>
      </c>
      <c r="L144" s="98" t="str">
        <f t="shared" si="39"/>
        <v/>
      </c>
      <c r="M144" s="26"/>
      <c r="N144" s="8" t="s">
        <v>41</v>
      </c>
      <c r="O144" s="99">
        <f t="shared" si="40"/>
        <v>0</v>
      </c>
      <c r="P144" s="100">
        <f t="shared" si="41"/>
        <v>0</v>
      </c>
      <c r="Q144" s="100">
        <f t="shared" si="42"/>
        <v>0</v>
      </c>
      <c r="R144" s="100">
        <f t="shared" si="43"/>
        <v>0</v>
      </c>
      <c r="S144" s="9">
        <f t="shared" si="44"/>
        <v>0</v>
      </c>
      <c r="T144" s="10">
        <f t="shared" si="45"/>
        <v>0</v>
      </c>
      <c r="U144" s="101">
        <f t="shared" si="46"/>
        <v>0</v>
      </c>
      <c r="V144" s="102">
        <f t="shared" si="47"/>
        <v>0</v>
      </c>
      <c r="W144" s="101">
        <f t="shared" si="48"/>
        <v>0</v>
      </c>
      <c r="X144" s="103">
        <f t="shared" si="49"/>
        <v>0</v>
      </c>
      <c r="Y144" s="101">
        <f t="shared" si="50"/>
        <v>0</v>
      </c>
      <c r="Z144" s="103">
        <f t="shared" si="51"/>
        <v>0</v>
      </c>
      <c r="AA144" s="58">
        <f t="shared" si="52"/>
        <v>0</v>
      </c>
      <c r="AB144" s="119">
        <f t="shared" si="53"/>
        <v>0</v>
      </c>
      <c r="AC144" s="104"/>
    </row>
    <row r="145" spans="1:29" ht="24.95" customHeight="1" x14ac:dyDescent="0.25">
      <c r="A145" s="1"/>
      <c r="B145" s="2"/>
      <c r="C145" s="2"/>
      <c r="D145" s="3"/>
      <c r="E145" s="4"/>
      <c r="F145" s="5"/>
      <c r="G145" s="5"/>
      <c r="H145" s="6"/>
      <c r="I145" s="6"/>
      <c r="J145" s="97">
        <f t="shared" si="37"/>
        <v>0</v>
      </c>
      <c r="K145" s="222" t="str">
        <f t="shared" si="38"/>
        <v/>
      </c>
      <c r="L145" s="98" t="str">
        <f t="shared" si="39"/>
        <v/>
      </c>
      <c r="M145" s="26"/>
      <c r="N145" s="8" t="s">
        <v>41</v>
      </c>
      <c r="O145" s="99">
        <f t="shared" si="40"/>
        <v>0</v>
      </c>
      <c r="P145" s="100">
        <f t="shared" si="41"/>
        <v>0</v>
      </c>
      <c r="Q145" s="100">
        <f t="shared" si="42"/>
        <v>0</v>
      </c>
      <c r="R145" s="100">
        <f t="shared" si="43"/>
        <v>0</v>
      </c>
      <c r="S145" s="9">
        <f t="shared" si="44"/>
        <v>0</v>
      </c>
      <c r="T145" s="10">
        <f t="shared" si="45"/>
        <v>0</v>
      </c>
      <c r="U145" s="101">
        <f t="shared" si="46"/>
        <v>0</v>
      </c>
      <c r="V145" s="102">
        <f t="shared" si="47"/>
        <v>0</v>
      </c>
      <c r="W145" s="101">
        <f t="shared" si="48"/>
        <v>0</v>
      </c>
      <c r="X145" s="103">
        <f t="shared" si="49"/>
        <v>0</v>
      </c>
      <c r="Y145" s="101">
        <f t="shared" si="50"/>
        <v>0</v>
      </c>
      <c r="Z145" s="103">
        <f t="shared" si="51"/>
        <v>0</v>
      </c>
      <c r="AA145" s="58">
        <f t="shared" si="52"/>
        <v>0</v>
      </c>
      <c r="AB145" s="119">
        <f t="shared" si="53"/>
        <v>0</v>
      </c>
      <c r="AC145" s="104"/>
    </row>
    <row r="146" spans="1:29" ht="24.95" customHeight="1" x14ac:dyDescent="0.25">
      <c r="A146" s="1"/>
      <c r="B146" s="2"/>
      <c r="C146" s="2"/>
      <c r="D146" s="3"/>
      <c r="E146" s="4"/>
      <c r="F146" s="5"/>
      <c r="G146" s="5"/>
      <c r="H146" s="6"/>
      <c r="I146" s="6"/>
      <c r="J146" s="97">
        <f t="shared" si="37"/>
        <v>0</v>
      </c>
      <c r="K146" s="222" t="str">
        <f t="shared" si="38"/>
        <v/>
      </c>
      <c r="L146" s="98" t="str">
        <f t="shared" si="39"/>
        <v/>
      </c>
      <c r="M146" s="26"/>
      <c r="N146" s="8" t="s">
        <v>41</v>
      </c>
      <c r="O146" s="99">
        <f t="shared" si="40"/>
        <v>0</v>
      </c>
      <c r="P146" s="100">
        <f t="shared" si="41"/>
        <v>0</v>
      </c>
      <c r="Q146" s="100">
        <f t="shared" si="42"/>
        <v>0</v>
      </c>
      <c r="R146" s="100">
        <f t="shared" si="43"/>
        <v>0</v>
      </c>
      <c r="S146" s="9">
        <f t="shared" si="44"/>
        <v>0</v>
      </c>
      <c r="T146" s="10">
        <f t="shared" si="45"/>
        <v>0</v>
      </c>
      <c r="U146" s="101">
        <f t="shared" si="46"/>
        <v>0</v>
      </c>
      <c r="V146" s="102">
        <f t="shared" si="47"/>
        <v>0</v>
      </c>
      <c r="W146" s="101">
        <f t="shared" si="48"/>
        <v>0</v>
      </c>
      <c r="X146" s="103">
        <f t="shared" si="49"/>
        <v>0</v>
      </c>
      <c r="Y146" s="101">
        <f t="shared" si="50"/>
        <v>0</v>
      </c>
      <c r="Z146" s="103">
        <f t="shared" si="51"/>
        <v>0</v>
      </c>
      <c r="AA146" s="58">
        <f t="shared" si="52"/>
        <v>0</v>
      </c>
      <c r="AB146" s="119">
        <f t="shared" si="53"/>
        <v>0</v>
      </c>
      <c r="AC146" s="104"/>
    </row>
    <row r="147" spans="1:29" ht="24.95" customHeight="1" x14ac:dyDescent="0.25">
      <c r="A147" s="1"/>
      <c r="B147" s="2"/>
      <c r="C147" s="2"/>
      <c r="D147" s="3"/>
      <c r="E147" s="4"/>
      <c r="F147" s="5"/>
      <c r="G147" s="5"/>
      <c r="H147" s="6"/>
      <c r="I147" s="6"/>
      <c r="J147" s="97">
        <f t="shared" si="37"/>
        <v>0</v>
      </c>
      <c r="K147" s="222" t="str">
        <f t="shared" si="38"/>
        <v/>
      </c>
      <c r="L147" s="98" t="str">
        <f t="shared" si="39"/>
        <v/>
      </c>
      <c r="M147" s="26"/>
      <c r="N147" s="8" t="s">
        <v>41</v>
      </c>
      <c r="O147" s="99">
        <f t="shared" si="40"/>
        <v>0</v>
      </c>
      <c r="P147" s="100">
        <f t="shared" si="41"/>
        <v>0</v>
      </c>
      <c r="Q147" s="100">
        <f t="shared" si="42"/>
        <v>0</v>
      </c>
      <c r="R147" s="100">
        <f t="shared" si="43"/>
        <v>0</v>
      </c>
      <c r="S147" s="9">
        <f t="shared" si="44"/>
        <v>0</v>
      </c>
      <c r="T147" s="10">
        <f t="shared" si="45"/>
        <v>0</v>
      </c>
      <c r="U147" s="101">
        <f t="shared" si="46"/>
        <v>0</v>
      </c>
      <c r="V147" s="102">
        <f t="shared" si="47"/>
        <v>0</v>
      </c>
      <c r="W147" s="101">
        <f t="shared" si="48"/>
        <v>0</v>
      </c>
      <c r="X147" s="103">
        <f t="shared" si="49"/>
        <v>0</v>
      </c>
      <c r="Y147" s="101">
        <f t="shared" si="50"/>
        <v>0</v>
      </c>
      <c r="Z147" s="103">
        <f t="shared" si="51"/>
        <v>0</v>
      </c>
      <c r="AA147" s="58">
        <f t="shared" si="52"/>
        <v>0</v>
      </c>
      <c r="AB147" s="119">
        <f t="shared" si="53"/>
        <v>0</v>
      </c>
      <c r="AC147" s="104"/>
    </row>
    <row r="148" spans="1:29" ht="24.95" customHeight="1" x14ac:dyDescent="0.25">
      <c r="A148" s="1"/>
      <c r="B148" s="2"/>
      <c r="C148" s="2"/>
      <c r="D148" s="3"/>
      <c r="E148" s="4"/>
      <c r="F148" s="5"/>
      <c r="G148" s="5"/>
      <c r="H148" s="6"/>
      <c r="I148" s="6"/>
      <c r="J148" s="97">
        <f t="shared" si="37"/>
        <v>0</v>
      </c>
      <c r="K148" s="222" t="str">
        <f t="shared" si="38"/>
        <v/>
      </c>
      <c r="L148" s="98" t="str">
        <f t="shared" si="39"/>
        <v/>
      </c>
      <c r="M148" s="26"/>
      <c r="N148" s="8" t="s">
        <v>41</v>
      </c>
      <c r="O148" s="99">
        <f t="shared" si="40"/>
        <v>0</v>
      </c>
      <c r="P148" s="100">
        <f t="shared" si="41"/>
        <v>0</v>
      </c>
      <c r="Q148" s="100">
        <f t="shared" si="42"/>
        <v>0</v>
      </c>
      <c r="R148" s="100">
        <f t="shared" si="43"/>
        <v>0</v>
      </c>
      <c r="S148" s="9">
        <f t="shared" si="44"/>
        <v>0</v>
      </c>
      <c r="T148" s="10">
        <f t="shared" si="45"/>
        <v>0</v>
      </c>
      <c r="U148" s="101">
        <f t="shared" si="46"/>
        <v>0</v>
      </c>
      <c r="V148" s="102">
        <f t="shared" si="47"/>
        <v>0</v>
      </c>
      <c r="W148" s="101">
        <f t="shared" si="48"/>
        <v>0</v>
      </c>
      <c r="X148" s="103">
        <f t="shared" si="49"/>
        <v>0</v>
      </c>
      <c r="Y148" s="101">
        <f t="shared" si="50"/>
        <v>0</v>
      </c>
      <c r="Z148" s="103">
        <f t="shared" si="51"/>
        <v>0</v>
      </c>
      <c r="AA148" s="58">
        <f t="shared" si="52"/>
        <v>0</v>
      </c>
      <c r="AB148" s="119">
        <f t="shared" si="53"/>
        <v>0</v>
      </c>
      <c r="AC148" s="104"/>
    </row>
    <row r="149" spans="1:29" ht="24.95" customHeight="1" thickBot="1" x14ac:dyDescent="0.3">
      <c r="A149" s="1"/>
      <c r="B149" s="2"/>
      <c r="C149" s="2"/>
      <c r="D149" s="3"/>
      <c r="E149" s="4"/>
      <c r="F149" s="5"/>
      <c r="G149" s="5"/>
      <c r="H149" s="6"/>
      <c r="I149" s="6"/>
      <c r="J149" s="97">
        <f t="shared" si="37"/>
        <v>0</v>
      </c>
      <c r="K149" s="222" t="str">
        <f t="shared" si="38"/>
        <v/>
      </c>
      <c r="L149" s="98" t="str">
        <f t="shared" si="39"/>
        <v/>
      </c>
      <c r="M149" s="26"/>
      <c r="N149" s="8" t="s">
        <v>41</v>
      </c>
      <c r="O149" s="99">
        <f t="shared" si="40"/>
        <v>0</v>
      </c>
      <c r="P149" s="100">
        <f t="shared" si="41"/>
        <v>0</v>
      </c>
      <c r="Q149" s="100">
        <f t="shared" si="42"/>
        <v>0</v>
      </c>
      <c r="R149" s="100">
        <f t="shared" si="43"/>
        <v>0</v>
      </c>
      <c r="S149" s="9">
        <f t="shared" si="44"/>
        <v>0</v>
      </c>
      <c r="T149" s="10">
        <f t="shared" si="45"/>
        <v>0</v>
      </c>
      <c r="U149" s="101">
        <f t="shared" si="46"/>
        <v>0</v>
      </c>
      <c r="V149" s="102">
        <f t="shared" si="47"/>
        <v>0</v>
      </c>
      <c r="W149" s="101">
        <f t="shared" si="48"/>
        <v>0</v>
      </c>
      <c r="X149" s="103">
        <f t="shared" si="49"/>
        <v>0</v>
      </c>
      <c r="Y149" s="101">
        <f t="shared" si="50"/>
        <v>0</v>
      </c>
      <c r="Z149" s="103">
        <f t="shared" si="51"/>
        <v>0</v>
      </c>
      <c r="AA149" s="58">
        <f t="shared" si="52"/>
        <v>0</v>
      </c>
      <c r="AB149" s="119">
        <f t="shared" si="53"/>
        <v>0</v>
      </c>
      <c r="AC149" s="104"/>
    </row>
    <row r="150" spans="1:29" s="47" customFormat="1" ht="44.25" customHeight="1" thickBot="1" x14ac:dyDescent="0.3">
      <c r="A150" s="154">
        <f>IF(SUM(A7:A149)&gt;0,LARGE($A$7:$A$149,1),0)</f>
        <v>0</v>
      </c>
      <c r="B150" s="44"/>
      <c r="C150" s="44"/>
      <c r="D150" s="44"/>
      <c r="E150" s="44"/>
      <c r="F150" s="44"/>
      <c r="G150" s="44"/>
      <c r="H150" s="56"/>
      <c r="I150" s="56"/>
      <c r="J150" s="44"/>
      <c r="K150" s="44"/>
      <c r="L150" s="44"/>
      <c r="M150" s="45"/>
      <c r="N150" s="46"/>
      <c r="O150" s="44"/>
      <c r="P150" s="44"/>
      <c r="Q150" s="44"/>
      <c r="R150" s="44"/>
      <c r="S150" s="57">
        <f>ROUND(SUM(S7:S149),2)</f>
        <v>0</v>
      </c>
      <c r="T150" s="46"/>
      <c r="U150" s="44"/>
      <c r="V150" s="44"/>
      <c r="W150" s="44"/>
      <c r="X150" s="44"/>
      <c r="Y150" s="44"/>
      <c r="Z150" s="44"/>
      <c r="AA150" s="54">
        <f>ROUND(SUM(AA7:AA149),2)</f>
        <v>0</v>
      </c>
      <c r="AB150" s="59">
        <f>ROUND(SUM(AB7:AB149),2)</f>
        <v>0</v>
      </c>
    </row>
    <row r="153" spans="1:29" x14ac:dyDescent="0.25">
      <c r="B153" s="106"/>
    </row>
  </sheetData>
  <sheetProtection algorithmName="SHA-512" hashValue="q8tSB36JQAk7f9P3QETFSAAUptEmf8gKzh2dbHSXiDof9jOC3OxIs+Db1BabNA4ZGzzAzSlwQQBLIZXBh3appQ==" saltValue="VmwVfQ6b3TzxYQEBbg4hlg==" spinCount="100000" sheet="1" objects="1" scenarios="1"/>
  <mergeCells count="17">
    <mergeCell ref="T5:U5"/>
    <mergeCell ref="W5:AB5"/>
    <mergeCell ref="A1:AB1"/>
    <mergeCell ref="B5:C5"/>
    <mergeCell ref="D5:E5"/>
    <mergeCell ref="F5:G5"/>
    <mergeCell ref="H5:I5"/>
    <mergeCell ref="J5:K5"/>
    <mergeCell ref="M5:N5"/>
    <mergeCell ref="O5:P5"/>
    <mergeCell ref="A2:C2"/>
    <mergeCell ref="A4:C4"/>
    <mergeCell ref="D2:AB2"/>
    <mergeCell ref="A3:C3"/>
    <mergeCell ref="D3:AB3"/>
    <mergeCell ref="D4:AB4"/>
    <mergeCell ref="Q5:S5"/>
  </mergeCells>
  <conditionalFormatting sqref="K1 K5">
    <cfRule type="cellIs" dxfId="17" priority="11" operator="equal">
      <formula>"Errore"</formula>
    </cfRule>
    <cfRule type="cellIs" dxfId="16" priority="12" operator="equal">
      <formula>"eRRORE"</formula>
    </cfRule>
  </conditionalFormatting>
  <conditionalFormatting sqref="K150:K1048576">
    <cfRule type="cellIs" dxfId="14" priority="7" operator="equal">
      <formula>"Errore"</formula>
    </cfRule>
    <cfRule type="cellIs" dxfId="13" priority="8" operator="equal">
      <formula>"eRRORE"</formula>
    </cfRule>
  </conditionalFormatting>
  <dataValidations xWindow="862" yWindow="583" count="14">
    <dataValidation type="date" allowBlank="1" showInputMessage="1" showErrorMessage="1" sqref="WVN982847:WVO983188 F65343:G65684 JB65343:JC65684 SX65343:SY65684 ACT65343:ACU65684 AMP65343:AMQ65684 AWL65343:AWM65684 BGH65343:BGI65684 BQD65343:BQE65684 BZZ65343:CAA65684 CJV65343:CJW65684 CTR65343:CTS65684 DDN65343:DDO65684 DNJ65343:DNK65684 DXF65343:DXG65684 EHB65343:EHC65684 EQX65343:EQY65684 FAT65343:FAU65684 FKP65343:FKQ65684 FUL65343:FUM65684 GEH65343:GEI65684 GOD65343:GOE65684 GXZ65343:GYA65684 HHV65343:HHW65684 HRR65343:HRS65684 IBN65343:IBO65684 ILJ65343:ILK65684 IVF65343:IVG65684 JFB65343:JFC65684 JOX65343:JOY65684 JYT65343:JYU65684 KIP65343:KIQ65684 KSL65343:KSM65684 LCH65343:LCI65684 LMD65343:LME65684 LVZ65343:LWA65684 MFV65343:MFW65684 MPR65343:MPS65684 MZN65343:MZO65684 NJJ65343:NJK65684 NTF65343:NTG65684 ODB65343:ODC65684 OMX65343:OMY65684 OWT65343:OWU65684 PGP65343:PGQ65684 PQL65343:PQM65684 QAH65343:QAI65684 QKD65343:QKE65684 QTZ65343:QUA65684 RDV65343:RDW65684 RNR65343:RNS65684 RXN65343:RXO65684 SHJ65343:SHK65684 SRF65343:SRG65684 TBB65343:TBC65684 TKX65343:TKY65684 TUT65343:TUU65684 UEP65343:UEQ65684 UOL65343:UOM65684 UYH65343:UYI65684 VID65343:VIE65684 VRZ65343:VSA65684 WBV65343:WBW65684 WLR65343:WLS65684 WVN65343:WVO65684 F130879:G131220 JB130879:JC131220 SX130879:SY131220 ACT130879:ACU131220 AMP130879:AMQ131220 AWL130879:AWM131220 BGH130879:BGI131220 BQD130879:BQE131220 BZZ130879:CAA131220 CJV130879:CJW131220 CTR130879:CTS131220 DDN130879:DDO131220 DNJ130879:DNK131220 DXF130879:DXG131220 EHB130879:EHC131220 EQX130879:EQY131220 FAT130879:FAU131220 FKP130879:FKQ131220 FUL130879:FUM131220 GEH130879:GEI131220 GOD130879:GOE131220 GXZ130879:GYA131220 HHV130879:HHW131220 HRR130879:HRS131220 IBN130879:IBO131220 ILJ130879:ILK131220 IVF130879:IVG131220 JFB130879:JFC131220 JOX130879:JOY131220 JYT130879:JYU131220 KIP130879:KIQ131220 KSL130879:KSM131220 LCH130879:LCI131220 LMD130879:LME131220 LVZ130879:LWA131220 MFV130879:MFW131220 MPR130879:MPS131220 MZN130879:MZO131220 NJJ130879:NJK131220 NTF130879:NTG131220 ODB130879:ODC131220 OMX130879:OMY131220 OWT130879:OWU131220 PGP130879:PGQ131220 PQL130879:PQM131220 QAH130879:QAI131220 QKD130879:QKE131220 QTZ130879:QUA131220 RDV130879:RDW131220 RNR130879:RNS131220 RXN130879:RXO131220 SHJ130879:SHK131220 SRF130879:SRG131220 TBB130879:TBC131220 TKX130879:TKY131220 TUT130879:TUU131220 UEP130879:UEQ131220 UOL130879:UOM131220 UYH130879:UYI131220 VID130879:VIE131220 VRZ130879:VSA131220 WBV130879:WBW131220 WLR130879:WLS131220 WVN130879:WVO131220 F196415:G196756 JB196415:JC196756 SX196415:SY196756 ACT196415:ACU196756 AMP196415:AMQ196756 AWL196415:AWM196756 BGH196415:BGI196756 BQD196415:BQE196756 BZZ196415:CAA196756 CJV196415:CJW196756 CTR196415:CTS196756 DDN196415:DDO196756 DNJ196415:DNK196756 DXF196415:DXG196756 EHB196415:EHC196756 EQX196415:EQY196756 FAT196415:FAU196756 FKP196415:FKQ196756 FUL196415:FUM196756 GEH196415:GEI196756 GOD196415:GOE196756 GXZ196415:GYA196756 HHV196415:HHW196756 HRR196415:HRS196756 IBN196415:IBO196756 ILJ196415:ILK196756 IVF196415:IVG196756 JFB196415:JFC196756 JOX196415:JOY196756 JYT196415:JYU196756 KIP196415:KIQ196756 KSL196415:KSM196756 LCH196415:LCI196756 LMD196415:LME196756 LVZ196415:LWA196756 MFV196415:MFW196756 MPR196415:MPS196756 MZN196415:MZO196756 NJJ196415:NJK196756 NTF196415:NTG196756 ODB196415:ODC196756 OMX196415:OMY196756 OWT196415:OWU196756 PGP196415:PGQ196756 PQL196415:PQM196756 QAH196415:QAI196756 QKD196415:QKE196756 QTZ196415:QUA196756 RDV196415:RDW196756 RNR196415:RNS196756 RXN196415:RXO196756 SHJ196415:SHK196756 SRF196415:SRG196756 TBB196415:TBC196756 TKX196415:TKY196756 TUT196415:TUU196756 UEP196415:UEQ196756 UOL196415:UOM196756 UYH196415:UYI196756 VID196415:VIE196756 VRZ196415:VSA196756 WBV196415:WBW196756 WLR196415:WLS196756 WVN196415:WVO196756 F261951:G262292 JB261951:JC262292 SX261951:SY262292 ACT261951:ACU262292 AMP261951:AMQ262292 AWL261951:AWM262292 BGH261951:BGI262292 BQD261951:BQE262292 BZZ261951:CAA262292 CJV261951:CJW262292 CTR261951:CTS262292 DDN261951:DDO262292 DNJ261951:DNK262292 DXF261951:DXG262292 EHB261951:EHC262292 EQX261951:EQY262292 FAT261951:FAU262292 FKP261951:FKQ262292 FUL261951:FUM262292 GEH261951:GEI262292 GOD261951:GOE262292 GXZ261951:GYA262292 HHV261951:HHW262292 HRR261951:HRS262292 IBN261951:IBO262292 ILJ261951:ILK262292 IVF261951:IVG262292 JFB261951:JFC262292 JOX261951:JOY262292 JYT261951:JYU262292 KIP261951:KIQ262292 KSL261951:KSM262292 LCH261951:LCI262292 LMD261951:LME262292 LVZ261951:LWA262292 MFV261951:MFW262292 MPR261951:MPS262292 MZN261951:MZO262292 NJJ261951:NJK262292 NTF261951:NTG262292 ODB261951:ODC262292 OMX261951:OMY262292 OWT261951:OWU262292 PGP261951:PGQ262292 PQL261951:PQM262292 QAH261951:QAI262292 QKD261951:QKE262292 QTZ261951:QUA262292 RDV261951:RDW262292 RNR261951:RNS262292 RXN261951:RXO262292 SHJ261951:SHK262292 SRF261951:SRG262292 TBB261951:TBC262292 TKX261951:TKY262292 TUT261951:TUU262292 UEP261951:UEQ262292 UOL261951:UOM262292 UYH261951:UYI262292 VID261951:VIE262292 VRZ261951:VSA262292 WBV261951:WBW262292 WLR261951:WLS262292 WVN261951:WVO262292 F327487:G327828 JB327487:JC327828 SX327487:SY327828 ACT327487:ACU327828 AMP327487:AMQ327828 AWL327487:AWM327828 BGH327487:BGI327828 BQD327487:BQE327828 BZZ327487:CAA327828 CJV327487:CJW327828 CTR327487:CTS327828 DDN327487:DDO327828 DNJ327487:DNK327828 DXF327487:DXG327828 EHB327487:EHC327828 EQX327487:EQY327828 FAT327487:FAU327828 FKP327487:FKQ327828 FUL327487:FUM327828 GEH327487:GEI327828 GOD327487:GOE327828 GXZ327487:GYA327828 HHV327487:HHW327828 HRR327487:HRS327828 IBN327487:IBO327828 ILJ327487:ILK327828 IVF327487:IVG327828 JFB327487:JFC327828 JOX327487:JOY327828 JYT327487:JYU327828 KIP327487:KIQ327828 KSL327487:KSM327828 LCH327487:LCI327828 LMD327487:LME327828 LVZ327487:LWA327828 MFV327487:MFW327828 MPR327487:MPS327828 MZN327487:MZO327828 NJJ327487:NJK327828 NTF327487:NTG327828 ODB327487:ODC327828 OMX327487:OMY327828 OWT327487:OWU327828 PGP327487:PGQ327828 PQL327487:PQM327828 QAH327487:QAI327828 QKD327487:QKE327828 QTZ327487:QUA327828 RDV327487:RDW327828 RNR327487:RNS327828 RXN327487:RXO327828 SHJ327487:SHK327828 SRF327487:SRG327828 TBB327487:TBC327828 TKX327487:TKY327828 TUT327487:TUU327828 UEP327487:UEQ327828 UOL327487:UOM327828 UYH327487:UYI327828 VID327487:VIE327828 VRZ327487:VSA327828 WBV327487:WBW327828 WLR327487:WLS327828 WVN327487:WVO327828 F393023:G393364 JB393023:JC393364 SX393023:SY393364 ACT393023:ACU393364 AMP393023:AMQ393364 AWL393023:AWM393364 BGH393023:BGI393364 BQD393023:BQE393364 BZZ393023:CAA393364 CJV393023:CJW393364 CTR393023:CTS393364 DDN393023:DDO393364 DNJ393023:DNK393364 DXF393023:DXG393364 EHB393023:EHC393364 EQX393023:EQY393364 FAT393023:FAU393364 FKP393023:FKQ393364 FUL393023:FUM393364 GEH393023:GEI393364 GOD393023:GOE393364 GXZ393023:GYA393364 HHV393023:HHW393364 HRR393023:HRS393364 IBN393023:IBO393364 ILJ393023:ILK393364 IVF393023:IVG393364 JFB393023:JFC393364 JOX393023:JOY393364 JYT393023:JYU393364 KIP393023:KIQ393364 KSL393023:KSM393364 LCH393023:LCI393364 LMD393023:LME393364 LVZ393023:LWA393364 MFV393023:MFW393364 MPR393023:MPS393364 MZN393023:MZO393364 NJJ393023:NJK393364 NTF393023:NTG393364 ODB393023:ODC393364 OMX393023:OMY393364 OWT393023:OWU393364 PGP393023:PGQ393364 PQL393023:PQM393364 QAH393023:QAI393364 QKD393023:QKE393364 QTZ393023:QUA393364 RDV393023:RDW393364 RNR393023:RNS393364 RXN393023:RXO393364 SHJ393023:SHK393364 SRF393023:SRG393364 TBB393023:TBC393364 TKX393023:TKY393364 TUT393023:TUU393364 UEP393023:UEQ393364 UOL393023:UOM393364 UYH393023:UYI393364 VID393023:VIE393364 VRZ393023:VSA393364 WBV393023:WBW393364 WLR393023:WLS393364 WVN393023:WVO393364 F458559:G458900 JB458559:JC458900 SX458559:SY458900 ACT458559:ACU458900 AMP458559:AMQ458900 AWL458559:AWM458900 BGH458559:BGI458900 BQD458559:BQE458900 BZZ458559:CAA458900 CJV458559:CJW458900 CTR458559:CTS458900 DDN458559:DDO458900 DNJ458559:DNK458900 DXF458559:DXG458900 EHB458559:EHC458900 EQX458559:EQY458900 FAT458559:FAU458900 FKP458559:FKQ458900 FUL458559:FUM458900 GEH458559:GEI458900 GOD458559:GOE458900 GXZ458559:GYA458900 HHV458559:HHW458900 HRR458559:HRS458900 IBN458559:IBO458900 ILJ458559:ILK458900 IVF458559:IVG458900 JFB458559:JFC458900 JOX458559:JOY458900 JYT458559:JYU458900 KIP458559:KIQ458900 KSL458559:KSM458900 LCH458559:LCI458900 LMD458559:LME458900 LVZ458559:LWA458900 MFV458559:MFW458900 MPR458559:MPS458900 MZN458559:MZO458900 NJJ458559:NJK458900 NTF458559:NTG458900 ODB458559:ODC458900 OMX458559:OMY458900 OWT458559:OWU458900 PGP458559:PGQ458900 PQL458559:PQM458900 QAH458559:QAI458900 QKD458559:QKE458900 QTZ458559:QUA458900 RDV458559:RDW458900 RNR458559:RNS458900 RXN458559:RXO458900 SHJ458559:SHK458900 SRF458559:SRG458900 TBB458559:TBC458900 TKX458559:TKY458900 TUT458559:TUU458900 UEP458559:UEQ458900 UOL458559:UOM458900 UYH458559:UYI458900 VID458559:VIE458900 VRZ458559:VSA458900 WBV458559:WBW458900 WLR458559:WLS458900 WVN458559:WVO458900 F524095:G524436 JB524095:JC524436 SX524095:SY524436 ACT524095:ACU524436 AMP524095:AMQ524436 AWL524095:AWM524436 BGH524095:BGI524436 BQD524095:BQE524436 BZZ524095:CAA524436 CJV524095:CJW524436 CTR524095:CTS524436 DDN524095:DDO524436 DNJ524095:DNK524436 DXF524095:DXG524436 EHB524095:EHC524436 EQX524095:EQY524436 FAT524095:FAU524436 FKP524095:FKQ524436 FUL524095:FUM524436 GEH524095:GEI524436 GOD524095:GOE524436 GXZ524095:GYA524436 HHV524095:HHW524436 HRR524095:HRS524436 IBN524095:IBO524436 ILJ524095:ILK524436 IVF524095:IVG524436 JFB524095:JFC524436 JOX524095:JOY524436 JYT524095:JYU524436 KIP524095:KIQ524436 KSL524095:KSM524436 LCH524095:LCI524436 LMD524095:LME524436 LVZ524095:LWA524436 MFV524095:MFW524436 MPR524095:MPS524436 MZN524095:MZO524436 NJJ524095:NJK524436 NTF524095:NTG524436 ODB524095:ODC524436 OMX524095:OMY524436 OWT524095:OWU524436 PGP524095:PGQ524436 PQL524095:PQM524436 QAH524095:QAI524436 QKD524095:QKE524436 QTZ524095:QUA524436 RDV524095:RDW524436 RNR524095:RNS524436 RXN524095:RXO524436 SHJ524095:SHK524436 SRF524095:SRG524436 TBB524095:TBC524436 TKX524095:TKY524436 TUT524095:TUU524436 UEP524095:UEQ524436 UOL524095:UOM524436 UYH524095:UYI524436 VID524095:VIE524436 VRZ524095:VSA524436 WBV524095:WBW524436 WLR524095:WLS524436 WVN524095:WVO524436 F589631:G589972 JB589631:JC589972 SX589631:SY589972 ACT589631:ACU589972 AMP589631:AMQ589972 AWL589631:AWM589972 BGH589631:BGI589972 BQD589631:BQE589972 BZZ589631:CAA589972 CJV589631:CJW589972 CTR589631:CTS589972 DDN589631:DDO589972 DNJ589631:DNK589972 DXF589631:DXG589972 EHB589631:EHC589972 EQX589631:EQY589972 FAT589631:FAU589972 FKP589631:FKQ589972 FUL589631:FUM589972 GEH589631:GEI589972 GOD589631:GOE589972 GXZ589631:GYA589972 HHV589631:HHW589972 HRR589631:HRS589972 IBN589631:IBO589972 ILJ589631:ILK589972 IVF589631:IVG589972 JFB589631:JFC589972 JOX589631:JOY589972 JYT589631:JYU589972 KIP589631:KIQ589972 KSL589631:KSM589972 LCH589631:LCI589972 LMD589631:LME589972 LVZ589631:LWA589972 MFV589631:MFW589972 MPR589631:MPS589972 MZN589631:MZO589972 NJJ589631:NJK589972 NTF589631:NTG589972 ODB589631:ODC589972 OMX589631:OMY589972 OWT589631:OWU589972 PGP589631:PGQ589972 PQL589631:PQM589972 QAH589631:QAI589972 QKD589631:QKE589972 QTZ589631:QUA589972 RDV589631:RDW589972 RNR589631:RNS589972 RXN589631:RXO589972 SHJ589631:SHK589972 SRF589631:SRG589972 TBB589631:TBC589972 TKX589631:TKY589972 TUT589631:TUU589972 UEP589631:UEQ589972 UOL589631:UOM589972 UYH589631:UYI589972 VID589631:VIE589972 VRZ589631:VSA589972 WBV589631:WBW589972 WLR589631:WLS589972 WVN589631:WVO589972 F655167:G655508 JB655167:JC655508 SX655167:SY655508 ACT655167:ACU655508 AMP655167:AMQ655508 AWL655167:AWM655508 BGH655167:BGI655508 BQD655167:BQE655508 BZZ655167:CAA655508 CJV655167:CJW655508 CTR655167:CTS655508 DDN655167:DDO655508 DNJ655167:DNK655508 DXF655167:DXG655508 EHB655167:EHC655508 EQX655167:EQY655508 FAT655167:FAU655508 FKP655167:FKQ655508 FUL655167:FUM655508 GEH655167:GEI655508 GOD655167:GOE655508 GXZ655167:GYA655508 HHV655167:HHW655508 HRR655167:HRS655508 IBN655167:IBO655508 ILJ655167:ILK655508 IVF655167:IVG655508 JFB655167:JFC655508 JOX655167:JOY655508 JYT655167:JYU655508 KIP655167:KIQ655508 KSL655167:KSM655508 LCH655167:LCI655508 LMD655167:LME655508 LVZ655167:LWA655508 MFV655167:MFW655508 MPR655167:MPS655508 MZN655167:MZO655508 NJJ655167:NJK655508 NTF655167:NTG655508 ODB655167:ODC655508 OMX655167:OMY655508 OWT655167:OWU655508 PGP655167:PGQ655508 PQL655167:PQM655508 QAH655167:QAI655508 QKD655167:QKE655508 QTZ655167:QUA655508 RDV655167:RDW655508 RNR655167:RNS655508 RXN655167:RXO655508 SHJ655167:SHK655508 SRF655167:SRG655508 TBB655167:TBC655508 TKX655167:TKY655508 TUT655167:TUU655508 UEP655167:UEQ655508 UOL655167:UOM655508 UYH655167:UYI655508 VID655167:VIE655508 VRZ655167:VSA655508 WBV655167:WBW655508 WLR655167:WLS655508 WVN655167:WVO655508 F720703:G721044 JB720703:JC721044 SX720703:SY721044 ACT720703:ACU721044 AMP720703:AMQ721044 AWL720703:AWM721044 BGH720703:BGI721044 BQD720703:BQE721044 BZZ720703:CAA721044 CJV720703:CJW721044 CTR720703:CTS721044 DDN720703:DDO721044 DNJ720703:DNK721044 DXF720703:DXG721044 EHB720703:EHC721044 EQX720703:EQY721044 FAT720703:FAU721044 FKP720703:FKQ721044 FUL720703:FUM721044 GEH720703:GEI721044 GOD720703:GOE721044 GXZ720703:GYA721044 HHV720703:HHW721044 HRR720703:HRS721044 IBN720703:IBO721044 ILJ720703:ILK721044 IVF720703:IVG721044 JFB720703:JFC721044 JOX720703:JOY721044 JYT720703:JYU721044 KIP720703:KIQ721044 KSL720703:KSM721044 LCH720703:LCI721044 LMD720703:LME721044 LVZ720703:LWA721044 MFV720703:MFW721044 MPR720703:MPS721044 MZN720703:MZO721044 NJJ720703:NJK721044 NTF720703:NTG721044 ODB720703:ODC721044 OMX720703:OMY721044 OWT720703:OWU721044 PGP720703:PGQ721044 PQL720703:PQM721044 QAH720703:QAI721044 QKD720703:QKE721044 QTZ720703:QUA721044 RDV720703:RDW721044 RNR720703:RNS721044 RXN720703:RXO721044 SHJ720703:SHK721044 SRF720703:SRG721044 TBB720703:TBC721044 TKX720703:TKY721044 TUT720703:TUU721044 UEP720703:UEQ721044 UOL720703:UOM721044 UYH720703:UYI721044 VID720703:VIE721044 VRZ720703:VSA721044 WBV720703:WBW721044 WLR720703:WLS721044 WVN720703:WVO721044 F786239:G786580 JB786239:JC786580 SX786239:SY786580 ACT786239:ACU786580 AMP786239:AMQ786580 AWL786239:AWM786580 BGH786239:BGI786580 BQD786239:BQE786580 BZZ786239:CAA786580 CJV786239:CJW786580 CTR786239:CTS786580 DDN786239:DDO786580 DNJ786239:DNK786580 DXF786239:DXG786580 EHB786239:EHC786580 EQX786239:EQY786580 FAT786239:FAU786580 FKP786239:FKQ786580 FUL786239:FUM786580 GEH786239:GEI786580 GOD786239:GOE786580 GXZ786239:GYA786580 HHV786239:HHW786580 HRR786239:HRS786580 IBN786239:IBO786580 ILJ786239:ILK786580 IVF786239:IVG786580 JFB786239:JFC786580 JOX786239:JOY786580 JYT786239:JYU786580 KIP786239:KIQ786580 KSL786239:KSM786580 LCH786239:LCI786580 LMD786239:LME786580 LVZ786239:LWA786580 MFV786239:MFW786580 MPR786239:MPS786580 MZN786239:MZO786580 NJJ786239:NJK786580 NTF786239:NTG786580 ODB786239:ODC786580 OMX786239:OMY786580 OWT786239:OWU786580 PGP786239:PGQ786580 PQL786239:PQM786580 QAH786239:QAI786580 QKD786239:QKE786580 QTZ786239:QUA786580 RDV786239:RDW786580 RNR786239:RNS786580 RXN786239:RXO786580 SHJ786239:SHK786580 SRF786239:SRG786580 TBB786239:TBC786580 TKX786239:TKY786580 TUT786239:TUU786580 UEP786239:UEQ786580 UOL786239:UOM786580 UYH786239:UYI786580 VID786239:VIE786580 VRZ786239:VSA786580 WBV786239:WBW786580 WLR786239:WLS786580 WVN786239:WVO786580 F851775:G852116 JB851775:JC852116 SX851775:SY852116 ACT851775:ACU852116 AMP851775:AMQ852116 AWL851775:AWM852116 BGH851775:BGI852116 BQD851775:BQE852116 BZZ851775:CAA852116 CJV851775:CJW852116 CTR851775:CTS852116 DDN851775:DDO852116 DNJ851775:DNK852116 DXF851775:DXG852116 EHB851775:EHC852116 EQX851775:EQY852116 FAT851775:FAU852116 FKP851775:FKQ852116 FUL851775:FUM852116 GEH851775:GEI852116 GOD851775:GOE852116 GXZ851775:GYA852116 HHV851775:HHW852116 HRR851775:HRS852116 IBN851775:IBO852116 ILJ851775:ILK852116 IVF851775:IVG852116 JFB851775:JFC852116 JOX851775:JOY852116 JYT851775:JYU852116 KIP851775:KIQ852116 KSL851775:KSM852116 LCH851775:LCI852116 LMD851775:LME852116 LVZ851775:LWA852116 MFV851775:MFW852116 MPR851775:MPS852116 MZN851775:MZO852116 NJJ851775:NJK852116 NTF851775:NTG852116 ODB851775:ODC852116 OMX851775:OMY852116 OWT851775:OWU852116 PGP851775:PGQ852116 PQL851775:PQM852116 QAH851775:QAI852116 QKD851775:QKE852116 QTZ851775:QUA852116 RDV851775:RDW852116 RNR851775:RNS852116 RXN851775:RXO852116 SHJ851775:SHK852116 SRF851775:SRG852116 TBB851775:TBC852116 TKX851775:TKY852116 TUT851775:TUU852116 UEP851775:UEQ852116 UOL851775:UOM852116 UYH851775:UYI852116 VID851775:VIE852116 VRZ851775:VSA852116 WBV851775:WBW852116 WLR851775:WLS852116 WVN851775:WVO852116 F917311:G917652 JB917311:JC917652 SX917311:SY917652 ACT917311:ACU917652 AMP917311:AMQ917652 AWL917311:AWM917652 BGH917311:BGI917652 BQD917311:BQE917652 BZZ917311:CAA917652 CJV917311:CJW917652 CTR917311:CTS917652 DDN917311:DDO917652 DNJ917311:DNK917652 DXF917311:DXG917652 EHB917311:EHC917652 EQX917311:EQY917652 FAT917311:FAU917652 FKP917311:FKQ917652 FUL917311:FUM917652 GEH917311:GEI917652 GOD917311:GOE917652 GXZ917311:GYA917652 HHV917311:HHW917652 HRR917311:HRS917652 IBN917311:IBO917652 ILJ917311:ILK917652 IVF917311:IVG917652 JFB917311:JFC917652 JOX917311:JOY917652 JYT917311:JYU917652 KIP917311:KIQ917652 KSL917311:KSM917652 LCH917311:LCI917652 LMD917311:LME917652 LVZ917311:LWA917652 MFV917311:MFW917652 MPR917311:MPS917652 MZN917311:MZO917652 NJJ917311:NJK917652 NTF917311:NTG917652 ODB917311:ODC917652 OMX917311:OMY917652 OWT917311:OWU917652 PGP917311:PGQ917652 PQL917311:PQM917652 QAH917311:QAI917652 QKD917311:QKE917652 QTZ917311:QUA917652 RDV917311:RDW917652 RNR917311:RNS917652 RXN917311:RXO917652 SHJ917311:SHK917652 SRF917311:SRG917652 TBB917311:TBC917652 TKX917311:TKY917652 TUT917311:TUU917652 UEP917311:UEQ917652 UOL917311:UOM917652 UYH917311:UYI917652 VID917311:VIE917652 VRZ917311:VSA917652 WBV917311:WBW917652 WLR917311:WLS917652 WVN917311:WVO917652 F982847:G983188 JB982847:JC983188 SX982847:SY983188 ACT982847:ACU983188 AMP982847:AMQ983188 AWL982847:AWM983188 BGH982847:BGI983188 BQD982847:BQE983188 BZZ982847:CAA983188 CJV982847:CJW983188 CTR982847:CTS983188 DDN982847:DDO983188 DNJ982847:DNK983188 DXF982847:DXG983188 EHB982847:EHC983188 EQX982847:EQY983188 FAT982847:FAU983188 FKP982847:FKQ983188 FUL982847:FUM983188 GEH982847:GEI983188 GOD982847:GOE983188 GXZ982847:GYA983188 HHV982847:HHW983188 HRR982847:HRS983188 IBN982847:IBO983188 ILJ982847:ILK983188 IVF982847:IVG983188 JFB982847:JFC983188 JOX982847:JOY983188 JYT982847:JYU983188 KIP982847:KIQ983188 KSL982847:KSM983188 LCH982847:LCI983188 LMD982847:LME983188 LVZ982847:LWA983188 MFV982847:MFW983188 MPR982847:MPS983188 MZN982847:MZO983188 NJJ982847:NJK983188 NTF982847:NTG983188 ODB982847:ODC983188 OMX982847:OMY983188 OWT982847:OWU983188 PGP982847:PGQ983188 PQL982847:PQM983188 QAH982847:QAI983188 QKD982847:QKE983188 QTZ982847:QUA983188 RDV982847:RDW983188 RNR982847:RNS983188 RXN982847:RXO983188 SHJ982847:SHK983188 SRF982847:SRG983188 TBB982847:TBC983188 TKX982847:TKY983188 TUT982847:TUU983188 UEP982847:UEQ983188 UOL982847:UOM983188 UYH982847:UYI983188 VID982847:VIE983188 VRZ982847:VSA983188 WBV982847:WBW983188 WLR982847:WLS983188 JB7:JC150 SX7:SY150 ACT7:ACU150 AMP7:AMQ150 AWL7:AWM150 BGH7:BGI150 BQD7:BQE150 BZZ7:CAA150 CJV7:CJW150 CTR7:CTS150 DDN7:DDO150 DNJ7:DNK150 DXF7:DXG150 EHB7:EHC150 EQX7:EQY150 FAT7:FAU150 FKP7:FKQ150 FUL7:FUM150 GEH7:GEI150 GOD7:GOE150 GXZ7:GYA150 HHV7:HHW150 HRR7:HRS150 IBN7:IBO150 ILJ7:ILK150 IVF7:IVG150 JFB7:JFC150 JOX7:JOY150 JYT7:JYU150 KIP7:KIQ150 KSL7:KSM150 LCH7:LCI150 LMD7:LME150 LVZ7:LWA150 MFV7:MFW150 MPR7:MPS150 MZN7:MZO150 NJJ7:NJK150 NTF7:NTG150 ODB7:ODC150 OMX7:OMY150 OWT7:OWU150 PGP7:PGQ150 PQL7:PQM150 QAH7:QAI150 QKD7:QKE150 QTZ7:QUA150 RDV7:RDW150 RNR7:RNS150 RXN7:RXO150 SHJ7:SHK150 SRF7:SRG150 TBB7:TBC150 TKX7:TKY150 TUT7:TUU150 UEP7:UEQ150 UOL7:UOM150 UYH7:UYI150 VID7:VIE150 VRZ7:VSA150 WBV7:WBW150 WLR7:WLS150 WVN7:WVO150" xr:uid="{00000000-0002-0000-0000-000000000000}">
      <formula1>43101</formula1>
      <formula2>43465</formula2>
    </dataValidation>
    <dataValidation type="decimal" operator="lessThan" allowBlank="1" showInputMessage="1" showErrorMessage="1" sqref="WVT982847:WVT983188 M65343:M65684 JH65343:JH65684 TD65343:TD65684 ACZ65343:ACZ65684 AMV65343:AMV65684 AWR65343:AWR65684 BGN65343:BGN65684 BQJ65343:BQJ65684 CAF65343:CAF65684 CKB65343:CKB65684 CTX65343:CTX65684 DDT65343:DDT65684 DNP65343:DNP65684 DXL65343:DXL65684 EHH65343:EHH65684 ERD65343:ERD65684 FAZ65343:FAZ65684 FKV65343:FKV65684 FUR65343:FUR65684 GEN65343:GEN65684 GOJ65343:GOJ65684 GYF65343:GYF65684 HIB65343:HIB65684 HRX65343:HRX65684 IBT65343:IBT65684 ILP65343:ILP65684 IVL65343:IVL65684 JFH65343:JFH65684 JPD65343:JPD65684 JYZ65343:JYZ65684 KIV65343:KIV65684 KSR65343:KSR65684 LCN65343:LCN65684 LMJ65343:LMJ65684 LWF65343:LWF65684 MGB65343:MGB65684 MPX65343:MPX65684 MZT65343:MZT65684 NJP65343:NJP65684 NTL65343:NTL65684 ODH65343:ODH65684 OND65343:OND65684 OWZ65343:OWZ65684 PGV65343:PGV65684 PQR65343:PQR65684 QAN65343:QAN65684 QKJ65343:QKJ65684 QUF65343:QUF65684 REB65343:REB65684 RNX65343:RNX65684 RXT65343:RXT65684 SHP65343:SHP65684 SRL65343:SRL65684 TBH65343:TBH65684 TLD65343:TLD65684 TUZ65343:TUZ65684 UEV65343:UEV65684 UOR65343:UOR65684 UYN65343:UYN65684 VIJ65343:VIJ65684 VSF65343:VSF65684 WCB65343:WCB65684 WLX65343:WLX65684 WVT65343:WVT65684 M130879:M131220 JH130879:JH131220 TD130879:TD131220 ACZ130879:ACZ131220 AMV130879:AMV131220 AWR130879:AWR131220 BGN130879:BGN131220 BQJ130879:BQJ131220 CAF130879:CAF131220 CKB130879:CKB131220 CTX130879:CTX131220 DDT130879:DDT131220 DNP130879:DNP131220 DXL130879:DXL131220 EHH130879:EHH131220 ERD130879:ERD131220 FAZ130879:FAZ131220 FKV130879:FKV131220 FUR130879:FUR131220 GEN130879:GEN131220 GOJ130879:GOJ131220 GYF130879:GYF131220 HIB130879:HIB131220 HRX130879:HRX131220 IBT130879:IBT131220 ILP130879:ILP131220 IVL130879:IVL131220 JFH130879:JFH131220 JPD130879:JPD131220 JYZ130879:JYZ131220 KIV130879:KIV131220 KSR130879:KSR131220 LCN130879:LCN131220 LMJ130879:LMJ131220 LWF130879:LWF131220 MGB130879:MGB131220 MPX130879:MPX131220 MZT130879:MZT131220 NJP130879:NJP131220 NTL130879:NTL131220 ODH130879:ODH131220 OND130879:OND131220 OWZ130879:OWZ131220 PGV130879:PGV131220 PQR130879:PQR131220 QAN130879:QAN131220 QKJ130879:QKJ131220 QUF130879:QUF131220 REB130879:REB131220 RNX130879:RNX131220 RXT130879:RXT131220 SHP130879:SHP131220 SRL130879:SRL131220 TBH130879:TBH131220 TLD130879:TLD131220 TUZ130879:TUZ131220 UEV130879:UEV131220 UOR130879:UOR131220 UYN130879:UYN131220 VIJ130879:VIJ131220 VSF130879:VSF131220 WCB130879:WCB131220 WLX130879:WLX131220 WVT130879:WVT131220 M196415:M196756 JH196415:JH196756 TD196415:TD196756 ACZ196415:ACZ196756 AMV196415:AMV196756 AWR196415:AWR196756 BGN196415:BGN196756 BQJ196415:BQJ196756 CAF196415:CAF196756 CKB196415:CKB196756 CTX196415:CTX196756 DDT196415:DDT196756 DNP196415:DNP196756 DXL196415:DXL196756 EHH196415:EHH196756 ERD196415:ERD196756 FAZ196415:FAZ196756 FKV196415:FKV196756 FUR196415:FUR196756 GEN196415:GEN196756 GOJ196415:GOJ196756 GYF196415:GYF196756 HIB196415:HIB196756 HRX196415:HRX196756 IBT196415:IBT196756 ILP196415:ILP196756 IVL196415:IVL196756 JFH196415:JFH196756 JPD196415:JPD196756 JYZ196415:JYZ196756 KIV196415:KIV196756 KSR196415:KSR196756 LCN196415:LCN196756 LMJ196415:LMJ196756 LWF196415:LWF196756 MGB196415:MGB196756 MPX196415:MPX196756 MZT196415:MZT196756 NJP196415:NJP196756 NTL196415:NTL196756 ODH196415:ODH196756 OND196415:OND196756 OWZ196415:OWZ196756 PGV196415:PGV196756 PQR196415:PQR196756 QAN196415:QAN196756 QKJ196415:QKJ196756 QUF196415:QUF196756 REB196415:REB196756 RNX196415:RNX196756 RXT196415:RXT196756 SHP196415:SHP196756 SRL196415:SRL196756 TBH196415:TBH196756 TLD196415:TLD196756 TUZ196415:TUZ196756 UEV196415:UEV196756 UOR196415:UOR196756 UYN196415:UYN196756 VIJ196415:VIJ196756 VSF196415:VSF196756 WCB196415:WCB196756 WLX196415:WLX196756 WVT196415:WVT196756 M261951:M262292 JH261951:JH262292 TD261951:TD262292 ACZ261951:ACZ262292 AMV261951:AMV262292 AWR261951:AWR262292 BGN261951:BGN262292 BQJ261951:BQJ262292 CAF261951:CAF262292 CKB261951:CKB262292 CTX261951:CTX262292 DDT261951:DDT262292 DNP261951:DNP262292 DXL261951:DXL262292 EHH261951:EHH262292 ERD261951:ERD262292 FAZ261951:FAZ262292 FKV261951:FKV262292 FUR261951:FUR262292 GEN261951:GEN262292 GOJ261951:GOJ262292 GYF261951:GYF262292 HIB261951:HIB262292 HRX261951:HRX262292 IBT261951:IBT262292 ILP261951:ILP262292 IVL261951:IVL262292 JFH261951:JFH262292 JPD261951:JPD262292 JYZ261951:JYZ262292 KIV261951:KIV262292 KSR261951:KSR262292 LCN261951:LCN262292 LMJ261951:LMJ262292 LWF261951:LWF262292 MGB261951:MGB262292 MPX261951:MPX262292 MZT261951:MZT262292 NJP261951:NJP262292 NTL261951:NTL262292 ODH261951:ODH262292 OND261951:OND262292 OWZ261951:OWZ262292 PGV261951:PGV262292 PQR261951:PQR262292 QAN261951:QAN262292 QKJ261951:QKJ262292 QUF261951:QUF262292 REB261951:REB262292 RNX261951:RNX262292 RXT261951:RXT262292 SHP261951:SHP262292 SRL261951:SRL262292 TBH261951:TBH262292 TLD261951:TLD262292 TUZ261951:TUZ262292 UEV261951:UEV262292 UOR261951:UOR262292 UYN261951:UYN262292 VIJ261951:VIJ262292 VSF261951:VSF262292 WCB261951:WCB262292 WLX261951:WLX262292 WVT261951:WVT262292 M327487:M327828 JH327487:JH327828 TD327487:TD327828 ACZ327487:ACZ327828 AMV327487:AMV327828 AWR327487:AWR327828 BGN327487:BGN327828 BQJ327487:BQJ327828 CAF327487:CAF327828 CKB327487:CKB327828 CTX327487:CTX327828 DDT327487:DDT327828 DNP327487:DNP327828 DXL327487:DXL327828 EHH327487:EHH327828 ERD327487:ERD327828 FAZ327487:FAZ327828 FKV327487:FKV327828 FUR327487:FUR327828 GEN327487:GEN327828 GOJ327487:GOJ327828 GYF327487:GYF327828 HIB327487:HIB327828 HRX327487:HRX327828 IBT327487:IBT327828 ILP327487:ILP327828 IVL327487:IVL327828 JFH327487:JFH327828 JPD327487:JPD327828 JYZ327487:JYZ327828 KIV327487:KIV327828 KSR327487:KSR327828 LCN327487:LCN327828 LMJ327487:LMJ327828 LWF327487:LWF327828 MGB327487:MGB327828 MPX327487:MPX327828 MZT327487:MZT327828 NJP327487:NJP327828 NTL327487:NTL327828 ODH327487:ODH327828 OND327487:OND327828 OWZ327487:OWZ327828 PGV327487:PGV327828 PQR327487:PQR327828 QAN327487:QAN327828 QKJ327487:QKJ327828 QUF327487:QUF327828 REB327487:REB327828 RNX327487:RNX327828 RXT327487:RXT327828 SHP327487:SHP327828 SRL327487:SRL327828 TBH327487:TBH327828 TLD327487:TLD327828 TUZ327487:TUZ327828 UEV327487:UEV327828 UOR327487:UOR327828 UYN327487:UYN327828 VIJ327487:VIJ327828 VSF327487:VSF327828 WCB327487:WCB327828 WLX327487:WLX327828 WVT327487:WVT327828 M393023:M393364 JH393023:JH393364 TD393023:TD393364 ACZ393023:ACZ393364 AMV393023:AMV393364 AWR393023:AWR393364 BGN393023:BGN393364 BQJ393023:BQJ393364 CAF393023:CAF393364 CKB393023:CKB393364 CTX393023:CTX393364 DDT393023:DDT393364 DNP393023:DNP393364 DXL393023:DXL393364 EHH393023:EHH393364 ERD393023:ERD393364 FAZ393023:FAZ393364 FKV393023:FKV393364 FUR393023:FUR393364 GEN393023:GEN393364 GOJ393023:GOJ393364 GYF393023:GYF393364 HIB393023:HIB393364 HRX393023:HRX393364 IBT393023:IBT393364 ILP393023:ILP393364 IVL393023:IVL393364 JFH393023:JFH393364 JPD393023:JPD393364 JYZ393023:JYZ393364 KIV393023:KIV393364 KSR393023:KSR393364 LCN393023:LCN393364 LMJ393023:LMJ393364 LWF393023:LWF393364 MGB393023:MGB393364 MPX393023:MPX393364 MZT393023:MZT393364 NJP393023:NJP393364 NTL393023:NTL393364 ODH393023:ODH393364 OND393023:OND393364 OWZ393023:OWZ393364 PGV393023:PGV393364 PQR393023:PQR393364 QAN393023:QAN393364 QKJ393023:QKJ393364 QUF393023:QUF393364 REB393023:REB393364 RNX393023:RNX393364 RXT393023:RXT393364 SHP393023:SHP393364 SRL393023:SRL393364 TBH393023:TBH393364 TLD393023:TLD393364 TUZ393023:TUZ393364 UEV393023:UEV393364 UOR393023:UOR393364 UYN393023:UYN393364 VIJ393023:VIJ393364 VSF393023:VSF393364 WCB393023:WCB393364 WLX393023:WLX393364 WVT393023:WVT393364 M458559:M458900 JH458559:JH458900 TD458559:TD458900 ACZ458559:ACZ458900 AMV458559:AMV458900 AWR458559:AWR458900 BGN458559:BGN458900 BQJ458559:BQJ458900 CAF458559:CAF458900 CKB458559:CKB458900 CTX458559:CTX458900 DDT458559:DDT458900 DNP458559:DNP458900 DXL458559:DXL458900 EHH458559:EHH458900 ERD458559:ERD458900 FAZ458559:FAZ458900 FKV458559:FKV458900 FUR458559:FUR458900 GEN458559:GEN458900 GOJ458559:GOJ458900 GYF458559:GYF458900 HIB458559:HIB458900 HRX458559:HRX458900 IBT458559:IBT458900 ILP458559:ILP458900 IVL458559:IVL458900 JFH458559:JFH458900 JPD458559:JPD458900 JYZ458559:JYZ458900 KIV458559:KIV458900 KSR458559:KSR458900 LCN458559:LCN458900 LMJ458559:LMJ458900 LWF458559:LWF458900 MGB458559:MGB458900 MPX458559:MPX458900 MZT458559:MZT458900 NJP458559:NJP458900 NTL458559:NTL458900 ODH458559:ODH458900 OND458559:OND458900 OWZ458559:OWZ458900 PGV458559:PGV458900 PQR458559:PQR458900 QAN458559:QAN458900 QKJ458559:QKJ458900 QUF458559:QUF458900 REB458559:REB458900 RNX458559:RNX458900 RXT458559:RXT458900 SHP458559:SHP458900 SRL458559:SRL458900 TBH458559:TBH458900 TLD458559:TLD458900 TUZ458559:TUZ458900 UEV458559:UEV458900 UOR458559:UOR458900 UYN458559:UYN458900 VIJ458559:VIJ458900 VSF458559:VSF458900 WCB458559:WCB458900 WLX458559:WLX458900 WVT458559:WVT458900 M524095:M524436 JH524095:JH524436 TD524095:TD524436 ACZ524095:ACZ524436 AMV524095:AMV524436 AWR524095:AWR524436 BGN524095:BGN524436 BQJ524095:BQJ524436 CAF524095:CAF524436 CKB524095:CKB524436 CTX524095:CTX524436 DDT524095:DDT524436 DNP524095:DNP524436 DXL524095:DXL524436 EHH524095:EHH524436 ERD524095:ERD524436 FAZ524095:FAZ524436 FKV524095:FKV524436 FUR524095:FUR524436 GEN524095:GEN524436 GOJ524095:GOJ524436 GYF524095:GYF524436 HIB524095:HIB524436 HRX524095:HRX524436 IBT524095:IBT524436 ILP524095:ILP524436 IVL524095:IVL524436 JFH524095:JFH524436 JPD524095:JPD524436 JYZ524095:JYZ524436 KIV524095:KIV524436 KSR524095:KSR524436 LCN524095:LCN524436 LMJ524095:LMJ524436 LWF524095:LWF524436 MGB524095:MGB524436 MPX524095:MPX524436 MZT524095:MZT524436 NJP524095:NJP524436 NTL524095:NTL524436 ODH524095:ODH524436 OND524095:OND524436 OWZ524095:OWZ524436 PGV524095:PGV524436 PQR524095:PQR524436 QAN524095:QAN524436 QKJ524095:QKJ524436 QUF524095:QUF524436 REB524095:REB524436 RNX524095:RNX524436 RXT524095:RXT524436 SHP524095:SHP524436 SRL524095:SRL524436 TBH524095:TBH524436 TLD524095:TLD524436 TUZ524095:TUZ524436 UEV524095:UEV524436 UOR524095:UOR524436 UYN524095:UYN524436 VIJ524095:VIJ524436 VSF524095:VSF524436 WCB524095:WCB524436 WLX524095:WLX524436 WVT524095:WVT524436 M589631:M589972 JH589631:JH589972 TD589631:TD589972 ACZ589631:ACZ589972 AMV589631:AMV589972 AWR589631:AWR589972 BGN589631:BGN589972 BQJ589631:BQJ589972 CAF589631:CAF589972 CKB589631:CKB589972 CTX589631:CTX589972 DDT589631:DDT589972 DNP589631:DNP589972 DXL589631:DXL589972 EHH589631:EHH589972 ERD589631:ERD589972 FAZ589631:FAZ589972 FKV589631:FKV589972 FUR589631:FUR589972 GEN589631:GEN589972 GOJ589631:GOJ589972 GYF589631:GYF589972 HIB589631:HIB589972 HRX589631:HRX589972 IBT589631:IBT589972 ILP589631:ILP589972 IVL589631:IVL589972 JFH589631:JFH589972 JPD589631:JPD589972 JYZ589631:JYZ589972 KIV589631:KIV589972 KSR589631:KSR589972 LCN589631:LCN589972 LMJ589631:LMJ589972 LWF589631:LWF589972 MGB589631:MGB589972 MPX589631:MPX589972 MZT589631:MZT589972 NJP589631:NJP589972 NTL589631:NTL589972 ODH589631:ODH589972 OND589631:OND589972 OWZ589631:OWZ589972 PGV589631:PGV589972 PQR589631:PQR589972 QAN589631:QAN589972 QKJ589631:QKJ589972 QUF589631:QUF589972 REB589631:REB589972 RNX589631:RNX589972 RXT589631:RXT589972 SHP589631:SHP589972 SRL589631:SRL589972 TBH589631:TBH589972 TLD589631:TLD589972 TUZ589631:TUZ589972 UEV589631:UEV589972 UOR589631:UOR589972 UYN589631:UYN589972 VIJ589631:VIJ589972 VSF589631:VSF589972 WCB589631:WCB589972 WLX589631:WLX589972 WVT589631:WVT589972 M655167:M655508 JH655167:JH655508 TD655167:TD655508 ACZ655167:ACZ655508 AMV655167:AMV655508 AWR655167:AWR655508 BGN655167:BGN655508 BQJ655167:BQJ655508 CAF655167:CAF655508 CKB655167:CKB655508 CTX655167:CTX655508 DDT655167:DDT655508 DNP655167:DNP655508 DXL655167:DXL655508 EHH655167:EHH655508 ERD655167:ERD655508 FAZ655167:FAZ655508 FKV655167:FKV655508 FUR655167:FUR655508 GEN655167:GEN655508 GOJ655167:GOJ655508 GYF655167:GYF655508 HIB655167:HIB655508 HRX655167:HRX655508 IBT655167:IBT655508 ILP655167:ILP655508 IVL655167:IVL655508 JFH655167:JFH655508 JPD655167:JPD655508 JYZ655167:JYZ655508 KIV655167:KIV655508 KSR655167:KSR655508 LCN655167:LCN655508 LMJ655167:LMJ655508 LWF655167:LWF655508 MGB655167:MGB655508 MPX655167:MPX655508 MZT655167:MZT655508 NJP655167:NJP655508 NTL655167:NTL655508 ODH655167:ODH655508 OND655167:OND655508 OWZ655167:OWZ655508 PGV655167:PGV655508 PQR655167:PQR655508 QAN655167:QAN655508 QKJ655167:QKJ655508 QUF655167:QUF655508 REB655167:REB655508 RNX655167:RNX655508 RXT655167:RXT655508 SHP655167:SHP655508 SRL655167:SRL655508 TBH655167:TBH655508 TLD655167:TLD655508 TUZ655167:TUZ655508 UEV655167:UEV655508 UOR655167:UOR655508 UYN655167:UYN655508 VIJ655167:VIJ655508 VSF655167:VSF655508 WCB655167:WCB655508 WLX655167:WLX655508 WVT655167:WVT655508 M720703:M721044 JH720703:JH721044 TD720703:TD721044 ACZ720703:ACZ721044 AMV720703:AMV721044 AWR720703:AWR721044 BGN720703:BGN721044 BQJ720703:BQJ721044 CAF720703:CAF721044 CKB720703:CKB721044 CTX720703:CTX721044 DDT720703:DDT721044 DNP720703:DNP721044 DXL720703:DXL721044 EHH720703:EHH721044 ERD720703:ERD721044 FAZ720703:FAZ721044 FKV720703:FKV721044 FUR720703:FUR721044 GEN720703:GEN721044 GOJ720703:GOJ721044 GYF720703:GYF721044 HIB720703:HIB721044 HRX720703:HRX721044 IBT720703:IBT721044 ILP720703:ILP721044 IVL720703:IVL721044 JFH720703:JFH721044 JPD720703:JPD721044 JYZ720703:JYZ721044 KIV720703:KIV721044 KSR720703:KSR721044 LCN720703:LCN721044 LMJ720703:LMJ721044 LWF720703:LWF721044 MGB720703:MGB721044 MPX720703:MPX721044 MZT720703:MZT721044 NJP720703:NJP721044 NTL720703:NTL721044 ODH720703:ODH721044 OND720703:OND721044 OWZ720703:OWZ721044 PGV720703:PGV721044 PQR720703:PQR721044 QAN720703:QAN721044 QKJ720703:QKJ721044 QUF720703:QUF721044 REB720703:REB721044 RNX720703:RNX721044 RXT720703:RXT721044 SHP720703:SHP721044 SRL720703:SRL721044 TBH720703:TBH721044 TLD720703:TLD721044 TUZ720703:TUZ721044 UEV720703:UEV721044 UOR720703:UOR721044 UYN720703:UYN721044 VIJ720703:VIJ721044 VSF720703:VSF721044 WCB720703:WCB721044 WLX720703:WLX721044 WVT720703:WVT721044 M786239:M786580 JH786239:JH786580 TD786239:TD786580 ACZ786239:ACZ786580 AMV786239:AMV786580 AWR786239:AWR786580 BGN786239:BGN786580 BQJ786239:BQJ786580 CAF786239:CAF786580 CKB786239:CKB786580 CTX786239:CTX786580 DDT786239:DDT786580 DNP786239:DNP786580 DXL786239:DXL786580 EHH786239:EHH786580 ERD786239:ERD786580 FAZ786239:FAZ786580 FKV786239:FKV786580 FUR786239:FUR786580 GEN786239:GEN786580 GOJ786239:GOJ786580 GYF786239:GYF786580 HIB786239:HIB786580 HRX786239:HRX786580 IBT786239:IBT786580 ILP786239:ILP786580 IVL786239:IVL786580 JFH786239:JFH786580 JPD786239:JPD786580 JYZ786239:JYZ786580 KIV786239:KIV786580 KSR786239:KSR786580 LCN786239:LCN786580 LMJ786239:LMJ786580 LWF786239:LWF786580 MGB786239:MGB786580 MPX786239:MPX786580 MZT786239:MZT786580 NJP786239:NJP786580 NTL786239:NTL786580 ODH786239:ODH786580 OND786239:OND786580 OWZ786239:OWZ786580 PGV786239:PGV786580 PQR786239:PQR786580 QAN786239:QAN786580 QKJ786239:QKJ786580 QUF786239:QUF786580 REB786239:REB786580 RNX786239:RNX786580 RXT786239:RXT786580 SHP786239:SHP786580 SRL786239:SRL786580 TBH786239:TBH786580 TLD786239:TLD786580 TUZ786239:TUZ786580 UEV786239:UEV786580 UOR786239:UOR786580 UYN786239:UYN786580 VIJ786239:VIJ786580 VSF786239:VSF786580 WCB786239:WCB786580 WLX786239:WLX786580 WVT786239:WVT786580 M851775:M852116 JH851775:JH852116 TD851775:TD852116 ACZ851775:ACZ852116 AMV851775:AMV852116 AWR851775:AWR852116 BGN851775:BGN852116 BQJ851775:BQJ852116 CAF851775:CAF852116 CKB851775:CKB852116 CTX851775:CTX852116 DDT851775:DDT852116 DNP851775:DNP852116 DXL851775:DXL852116 EHH851775:EHH852116 ERD851775:ERD852116 FAZ851775:FAZ852116 FKV851775:FKV852116 FUR851775:FUR852116 GEN851775:GEN852116 GOJ851775:GOJ852116 GYF851775:GYF852116 HIB851775:HIB852116 HRX851775:HRX852116 IBT851775:IBT852116 ILP851775:ILP852116 IVL851775:IVL852116 JFH851775:JFH852116 JPD851775:JPD852116 JYZ851775:JYZ852116 KIV851775:KIV852116 KSR851775:KSR852116 LCN851775:LCN852116 LMJ851775:LMJ852116 LWF851775:LWF852116 MGB851775:MGB852116 MPX851775:MPX852116 MZT851775:MZT852116 NJP851775:NJP852116 NTL851775:NTL852116 ODH851775:ODH852116 OND851775:OND852116 OWZ851775:OWZ852116 PGV851775:PGV852116 PQR851775:PQR852116 QAN851775:QAN852116 QKJ851775:QKJ852116 QUF851775:QUF852116 REB851775:REB852116 RNX851775:RNX852116 RXT851775:RXT852116 SHP851775:SHP852116 SRL851775:SRL852116 TBH851775:TBH852116 TLD851775:TLD852116 TUZ851775:TUZ852116 UEV851775:UEV852116 UOR851775:UOR852116 UYN851775:UYN852116 VIJ851775:VIJ852116 VSF851775:VSF852116 WCB851775:WCB852116 WLX851775:WLX852116 WVT851775:WVT852116 M917311:M917652 JH917311:JH917652 TD917311:TD917652 ACZ917311:ACZ917652 AMV917311:AMV917652 AWR917311:AWR917652 BGN917311:BGN917652 BQJ917311:BQJ917652 CAF917311:CAF917652 CKB917311:CKB917652 CTX917311:CTX917652 DDT917311:DDT917652 DNP917311:DNP917652 DXL917311:DXL917652 EHH917311:EHH917652 ERD917311:ERD917652 FAZ917311:FAZ917652 FKV917311:FKV917652 FUR917311:FUR917652 GEN917311:GEN917652 GOJ917311:GOJ917652 GYF917311:GYF917652 HIB917311:HIB917652 HRX917311:HRX917652 IBT917311:IBT917652 ILP917311:ILP917652 IVL917311:IVL917652 JFH917311:JFH917652 JPD917311:JPD917652 JYZ917311:JYZ917652 KIV917311:KIV917652 KSR917311:KSR917652 LCN917311:LCN917652 LMJ917311:LMJ917652 LWF917311:LWF917652 MGB917311:MGB917652 MPX917311:MPX917652 MZT917311:MZT917652 NJP917311:NJP917652 NTL917311:NTL917652 ODH917311:ODH917652 OND917311:OND917652 OWZ917311:OWZ917652 PGV917311:PGV917652 PQR917311:PQR917652 QAN917311:QAN917652 QKJ917311:QKJ917652 QUF917311:QUF917652 REB917311:REB917652 RNX917311:RNX917652 RXT917311:RXT917652 SHP917311:SHP917652 SRL917311:SRL917652 TBH917311:TBH917652 TLD917311:TLD917652 TUZ917311:TUZ917652 UEV917311:UEV917652 UOR917311:UOR917652 UYN917311:UYN917652 VIJ917311:VIJ917652 VSF917311:VSF917652 WCB917311:WCB917652 WLX917311:WLX917652 WVT917311:WVT917652 M982847:M983188 JH982847:JH983188 TD982847:TD983188 ACZ982847:ACZ983188 AMV982847:AMV983188 AWR982847:AWR983188 BGN982847:BGN983188 BQJ982847:BQJ983188 CAF982847:CAF983188 CKB982847:CKB983188 CTX982847:CTX983188 DDT982847:DDT983188 DNP982847:DNP983188 DXL982847:DXL983188 EHH982847:EHH983188 ERD982847:ERD983188 FAZ982847:FAZ983188 FKV982847:FKV983188 FUR982847:FUR983188 GEN982847:GEN983188 GOJ982847:GOJ983188 GYF982847:GYF983188 HIB982847:HIB983188 HRX982847:HRX983188 IBT982847:IBT983188 ILP982847:ILP983188 IVL982847:IVL983188 JFH982847:JFH983188 JPD982847:JPD983188 JYZ982847:JYZ983188 KIV982847:KIV983188 KSR982847:KSR983188 LCN982847:LCN983188 LMJ982847:LMJ983188 LWF982847:LWF983188 MGB982847:MGB983188 MPX982847:MPX983188 MZT982847:MZT983188 NJP982847:NJP983188 NTL982847:NTL983188 ODH982847:ODH983188 OND982847:OND983188 OWZ982847:OWZ983188 PGV982847:PGV983188 PQR982847:PQR983188 QAN982847:QAN983188 QKJ982847:QKJ983188 QUF982847:QUF983188 REB982847:REB983188 RNX982847:RNX983188 RXT982847:RXT983188 SHP982847:SHP983188 SRL982847:SRL983188 TBH982847:TBH983188 TLD982847:TLD983188 TUZ982847:TUZ983188 UEV982847:UEV983188 UOR982847:UOR983188 UYN982847:UYN983188 VIJ982847:VIJ983188 VSF982847:VSF983188 WCB982847:WCB983188 WLX982847:WLX983188 JH7:JH150 TD7:TD150 ACZ7:ACZ150 AMV7:AMV150 AWR7:AWR150 BGN7:BGN150 BQJ7:BQJ150 CAF7:CAF150 CKB7:CKB150 CTX7:CTX150 DDT7:DDT150 DNP7:DNP150 DXL7:DXL150 EHH7:EHH150 ERD7:ERD150 FAZ7:FAZ150 FKV7:FKV150 FUR7:FUR150 GEN7:GEN150 GOJ7:GOJ150 GYF7:GYF150 HIB7:HIB150 HRX7:HRX150 IBT7:IBT150 ILP7:ILP150 IVL7:IVL150 JFH7:JFH150 JPD7:JPD150 JYZ7:JYZ150 KIV7:KIV150 KSR7:KSR150 LCN7:LCN150 LMJ7:LMJ150 LWF7:LWF150 MGB7:MGB150 MPX7:MPX150 MZT7:MZT150 NJP7:NJP150 NTL7:NTL150 ODH7:ODH150 OND7:OND150 OWZ7:OWZ150 PGV7:PGV150 PQR7:PQR150 QAN7:QAN150 QKJ7:QKJ150 QUF7:QUF150 REB7:REB150 RNX7:RNX150 RXT7:RXT150 SHP7:SHP150 SRL7:SRL150 TBH7:TBH150 TLD7:TLD150 TUZ7:TUZ150 UEV7:UEV150 UOR7:UOR150 UYN7:UYN150 VIJ7:VIJ150 VSF7:VSF150 WCB7:WCB150 WLX7:WLX150 WVT7:WVT150" xr:uid="{00000000-0002-0000-0000-000001000000}">
      <formula1>20000</formula1>
    </dataValidation>
    <dataValidation type="whole" allowBlank="1" showInputMessage="1" showErrorMessage="1" prompt="inserire solo i giorni di assenza fatturati/da fatturare" sqref="WVQ982847:WVQ983188 I65343:I65684 JE65343:JE65684 TA65343:TA65684 ACW65343:ACW65684 AMS65343:AMS65684 AWO65343:AWO65684 BGK65343:BGK65684 BQG65343:BQG65684 CAC65343:CAC65684 CJY65343:CJY65684 CTU65343:CTU65684 DDQ65343:DDQ65684 DNM65343:DNM65684 DXI65343:DXI65684 EHE65343:EHE65684 ERA65343:ERA65684 FAW65343:FAW65684 FKS65343:FKS65684 FUO65343:FUO65684 GEK65343:GEK65684 GOG65343:GOG65684 GYC65343:GYC65684 HHY65343:HHY65684 HRU65343:HRU65684 IBQ65343:IBQ65684 ILM65343:ILM65684 IVI65343:IVI65684 JFE65343:JFE65684 JPA65343:JPA65684 JYW65343:JYW65684 KIS65343:KIS65684 KSO65343:KSO65684 LCK65343:LCK65684 LMG65343:LMG65684 LWC65343:LWC65684 MFY65343:MFY65684 MPU65343:MPU65684 MZQ65343:MZQ65684 NJM65343:NJM65684 NTI65343:NTI65684 ODE65343:ODE65684 ONA65343:ONA65684 OWW65343:OWW65684 PGS65343:PGS65684 PQO65343:PQO65684 QAK65343:QAK65684 QKG65343:QKG65684 QUC65343:QUC65684 RDY65343:RDY65684 RNU65343:RNU65684 RXQ65343:RXQ65684 SHM65343:SHM65684 SRI65343:SRI65684 TBE65343:TBE65684 TLA65343:TLA65684 TUW65343:TUW65684 UES65343:UES65684 UOO65343:UOO65684 UYK65343:UYK65684 VIG65343:VIG65684 VSC65343:VSC65684 WBY65343:WBY65684 WLU65343:WLU65684 WVQ65343:WVQ65684 I130879:I131220 JE130879:JE131220 TA130879:TA131220 ACW130879:ACW131220 AMS130879:AMS131220 AWO130879:AWO131220 BGK130879:BGK131220 BQG130879:BQG131220 CAC130879:CAC131220 CJY130879:CJY131220 CTU130879:CTU131220 DDQ130879:DDQ131220 DNM130879:DNM131220 DXI130879:DXI131220 EHE130879:EHE131220 ERA130879:ERA131220 FAW130879:FAW131220 FKS130879:FKS131220 FUO130879:FUO131220 GEK130879:GEK131220 GOG130879:GOG131220 GYC130879:GYC131220 HHY130879:HHY131220 HRU130879:HRU131220 IBQ130879:IBQ131220 ILM130879:ILM131220 IVI130879:IVI131220 JFE130879:JFE131220 JPA130879:JPA131220 JYW130879:JYW131220 KIS130879:KIS131220 KSO130879:KSO131220 LCK130879:LCK131220 LMG130879:LMG131220 LWC130879:LWC131220 MFY130879:MFY131220 MPU130879:MPU131220 MZQ130879:MZQ131220 NJM130879:NJM131220 NTI130879:NTI131220 ODE130879:ODE131220 ONA130879:ONA131220 OWW130879:OWW131220 PGS130879:PGS131220 PQO130879:PQO131220 QAK130879:QAK131220 QKG130879:QKG131220 QUC130879:QUC131220 RDY130879:RDY131220 RNU130879:RNU131220 RXQ130879:RXQ131220 SHM130879:SHM131220 SRI130879:SRI131220 TBE130879:TBE131220 TLA130879:TLA131220 TUW130879:TUW131220 UES130879:UES131220 UOO130879:UOO131220 UYK130879:UYK131220 VIG130879:VIG131220 VSC130879:VSC131220 WBY130879:WBY131220 WLU130879:WLU131220 WVQ130879:WVQ131220 I196415:I196756 JE196415:JE196756 TA196415:TA196756 ACW196415:ACW196756 AMS196415:AMS196756 AWO196415:AWO196756 BGK196415:BGK196756 BQG196415:BQG196756 CAC196415:CAC196756 CJY196415:CJY196756 CTU196415:CTU196756 DDQ196415:DDQ196756 DNM196415:DNM196756 DXI196415:DXI196756 EHE196415:EHE196756 ERA196415:ERA196756 FAW196415:FAW196756 FKS196415:FKS196756 FUO196415:FUO196756 GEK196415:GEK196756 GOG196415:GOG196756 GYC196415:GYC196756 HHY196415:HHY196756 HRU196415:HRU196756 IBQ196415:IBQ196756 ILM196415:ILM196756 IVI196415:IVI196756 JFE196415:JFE196756 JPA196415:JPA196756 JYW196415:JYW196756 KIS196415:KIS196756 KSO196415:KSO196756 LCK196415:LCK196756 LMG196415:LMG196756 LWC196415:LWC196756 MFY196415:MFY196756 MPU196415:MPU196756 MZQ196415:MZQ196756 NJM196415:NJM196756 NTI196415:NTI196756 ODE196415:ODE196756 ONA196415:ONA196756 OWW196415:OWW196756 PGS196415:PGS196756 PQO196415:PQO196756 QAK196415:QAK196756 QKG196415:QKG196756 QUC196415:QUC196756 RDY196415:RDY196756 RNU196415:RNU196756 RXQ196415:RXQ196756 SHM196415:SHM196756 SRI196415:SRI196756 TBE196415:TBE196756 TLA196415:TLA196756 TUW196415:TUW196756 UES196415:UES196756 UOO196415:UOO196756 UYK196415:UYK196756 VIG196415:VIG196756 VSC196415:VSC196756 WBY196415:WBY196756 WLU196415:WLU196756 WVQ196415:WVQ196756 I261951:I262292 JE261951:JE262292 TA261951:TA262292 ACW261951:ACW262292 AMS261951:AMS262292 AWO261951:AWO262292 BGK261951:BGK262292 BQG261951:BQG262292 CAC261951:CAC262292 CJY261951:CJY262292 CTU261951:CTU262292 DDQ261951:DDQ262292 DNM261951:DNM262292 DXI261951:DXI262292 EHE261951:EHE262292 ERA261951:ERA262292 FAW261951:FAW262292 FKS261951:FKS262292 FUO261951:FUO262292 GEK261951:GEK262292 GOG261951:GOG262292 GYC261951:GYC262292 HHY261951:HHY262292 HRU261951:HRU262292 IBQ261951:IBQ262292 ILM261951:ILM262292 IVI261951:IVI262292 JFE261951:JFE262292 JPA261951:JPA262292 JYW261951:JYW262292 KIS261951:KIS262292 KSO261951:KSO262292 LCK261951:LCK262292 LMG261951:LMG262292 LWC261951:LWC262292 MFY261951:MFY262292 MPU261951:MPU262292 MZQ261951:MZQ262292 NJM261951:NJM262292 NTI261951:NTI262292 ODE261951:ODE262292 ONA261951:ONA262292 OWW261951:OWW262292 PGS261951:PGS262292 PQO261951:PQO262292 QAK261951:QAK262292 QKG261951:QKG262292 QUC261951:QUC262292 RDY261951:RDY262292 RNU261951:RNU262292 RXQ261951:RXQ262292 SHM261951:SHM262292 SRI261951:SRI262292 TBE261951:TBE262292 TLA261951:TLA262292 TUW261951:TUW262292 UES261951:UES262292 UOO261951:UOO262292 UYK261951:UYK262292 VIG261951:VIG262292 VSC261951:VSC262292 WBY261951:WBY262292 WLU261951:WLU262292 WVQ261951:WVQ262292 I327487:I327828 JE327487:JE327828 TA327487:TA327828 ACW327487:ACW327828 AMS327487:AMS327828 AWO327487:AWO327828 BGK327487:BGK327828 BQG327487:BQG327828 CAC327487:CAC327828 CJY327487:CJY327828 CTU327487:CTU327828 DDQ327487:DDQ327828 DNM327487:DNM327828 DXI327487:DXI327828 EHE327487:EHE327828 ERA327487:ERA327828 FAW327487:FAW327828 FKS327487:FKS327828 FUO327487:FUO327828 GEK327487:GEK327828 GOG327487:GOG327828 GYC327487:GYC327828 HHY327487:HHY327828 HRU327487:HRU327828 IBQ327487:IBQ327828 ILM327487:ILM327828 IVI327487:IVI327828 JFE327487:JFE327828 JPA327487:JPA327828 JYW327487:JYW327828 KIS327487:KIS327828 KSO327487:KSO327828 LCK327487:LCK327828 LMG327487:LMG327828 LWC327487:LWC327828 MFY327487:MFY327828 MPU327487:MPU327828 MZQ327487:MZQ327828 NJM327487:NJM327828 NTI327487:NTI327828 ODE327487:ODE327828 ONA327487:ONA327828 OWW327487:OWW327828 PGS327487:PGS327828 PQO327487:PQO327828 QAK327487:QAK327828 QKG327487:QKG327828 QUC327487:QUC327828 RDY327487:RDY327828 RNU327487:RNU327828 RXQ327487:RXQ327828 SHM327487:SHM327828 SRI327487:SRI327828 TBE327487:TBE327828 TLA327487:TLA327828 TUW327487:TUW327828 UES327487:UES327828 UOO327487:UOO327828 UYK327487:UYK327828 VIG327487:VIG327828 VSC327487:VSC327828 WBY327487:WBY327828 WLU327487:WLU327828 WVQ327487:WVQ327828 I393023:I393364 JE393023:JE393364 TA393023:TA393364 ACW393023:ACW393364 AMS393023:AMS393364 AWO393023:AWO393364 BGK393023:BGK393364 BQG393023:BQG393364 CAC393023:CAC393364 CJY393023:CJY393364 CTU393023:CTU393364 DDQ393023:DDQ393364 DNM393023:DNM393364 DXI393023:DXI393364 EHE393023:EHE393364 ERA393023:ERA393364 FAW393023:FAW393364 FKS393023:FKS393364 FUO393023:FUO393364 GEK393023:GEK393364 GOG393023:GOG393364 GYC393023:GYC393364 HHY393023:HHY393364 HRU393023:HRU393364 IBQ393023:IBQ393364 ILM393023:ILM393364 IVI393023:IVI393364 JFE393023:JFE393364 JPA393023:JPA393364 JYW393023:JYW393364 KIS393023:KIS393364 KSO393023:KSO393364 LCK393023:LCK393364 LMG393023:LMG393364 LWC393023:LWC393364 MFY393023:MFY393364 MPU393023:MPU393364 MZQ393023:MZQ393364 NJM393023:NJM393364 NTI393023:NTI393364 ODE393023:ODE393364 ONA393023:ONA393364 OWW393023:OWW393364 PGS393023:PGS393364 PQO393023:PQO393364 QAK393023:QAK393364 QKG393023:QKG393364 QUC393023:QUC393364 RDY393023:RDY393364 RNU393023:RNU393364 RXQ393023:RXQ393364 SHM393023:SHM393364 SRI393023:SRI393364 TBE393023:TBE393364 TLA393023:TLA393364 TUW393023:TUW393364 UES393023:UES393364 UOO393023:UOO393364 UYK393023:UYK393364 VIG393023:VIG393364 VSC393023:VSC393364 WBY393023:WBY393364 WLU393023:WLU393364 WVQ393023:WVQ393364 I458559:I458900 JE458559:JE458900 TA458559:TA458900 ACW458559:ACW458900 AMS458559:AMS458900 AWO458559:AWO458900 BGK458559:BGK458900 BQG458559:BQG458900 CAC458559:CAC458900 CJY458559:CJY458900 CTU458559:CTU458900 DDQ458559:DDQ458900 DNM458559:DNM458900 DXI458559:DXI458900 EHE458559:EHE458900 ERA458559:ERA458900 FAW458559:FAW458900 FKS458559:FKS458900 FUO458559:FUO458900 GEK458559:GEK458900 GOG458559:GOG458900 GYC458559:GYC458900 HHY458559:HHY458900 HRU458559:HRU458900 IBQ458559:IBQ458900 ILM458559:ILM458900 IVI458559:IVI458900 JFE458559:JFE458900 JPA458559:JPA458900 JYW458559:JYW458900 KIS458559:KIS458900 KSO458559:KSO458900 LCK458559:LCK458900 LMG458559:LMG458900 LWC458559:LWC458900 MFY458559:MFY458900 MPU458559:MPU458900 MZQ458559:MZQ458900 NJM458559:NJM458900 NTI458559:NTI458900 ODE458559:ODE458900 ONA458559:ONA458900 OWW458559:OWW458900 PGS458559:PGS458900 PQO458559:PQO458900 QAK458559:QAK458900 QKG458559:QKG458900 QUC458559:QUC458900 RDY458559:RDY458900 RNU458559:RNU458900 RXQ458559:RXQ458900 SHM458559:SHM458900 SRI458559:SRI458900 TBE458559:TBE458900 TLA458559:TLA458900 TUW458559:TUW458900 UES458559:UES458900 UOO458559:UOO458900 UYK458559:UYK458900 VIG458559:VIG458900 VSC458559:VSC458900 WBY458559:WBY458900 WLU458559:WLU458900 WVQ458559:WVQ458900 I524095:I524436 JE524095:JE524436 TA524095:TA524436 ACW524095:ACW524436 AMS524095:AMS524436 AWO524095:AWO524436 BGK524095:BGK524436 BQG524095:BQG524436 CAC524095:CAC524436 CJY524095:CJY524436 CTU524095:CTU524436 DDQ524095:DDQ524436 DNM524095:DNM524436 DXI524095:DXI524436 EHE524095:EHE524436 ERA524095:ERA524436 FAW524095:FAW524436 FKS524095:FKS524436 FUO524095:FUO524436 GEK524095:GEK524436 GOG524095:GOG524436 GYC524095:GYC524436 HHY524095:HHY524436 HRU524095:HRU524436 IBQ524095:IBQ524436 ILM524095:ILM524436 IVI524095:IVI524436 JFE524095:JFE524436 JPA524095:JPA524436 JYW524095:JYW524436 KIS524095:KIS524436 KSO524095:KSO524436 LCK524095:LCK524436 LMG524095:LMG524436 LWC524095:LWC524436 MFY524095:MFY524436 MPU524095:MPU524436 MZQ524095:MZQ524436 NJM524095:NJM524436 NTI524095:NTI524436 ODE524095:ODE524436 ONA524095:ONA524436 OWW524095:OWW524436 PGS524095:PGS524436 PQO524095:PQO524436 QAK524095:QAK524436 QKG524095:QKG524436 QUC524095:QUC524436 RDY524095:RDY524436 RNU524095:RNU524436 RXQ524095:RXQ524436 SHM524095:SHM524436 SRI524095:SRI524436 TBE524095:TBE524436 TLA524095:TLA524436 TUW524095:TUW524436 UES524095:UES524436 UOO524095:UOO524436 UYK524095:UYK524436 VIG524095:VIG524436 VSC524095:VSC524436 WBY524095:WBY524436 WLU524095:WLU524436 WVQ524095:WVQ524436 I589631:I589972 JE589631:JE589972 TA589631:TA589972 ACW589631:ACW589972 AMS589631:AMS589972 AWO589631:AWO589972 BGK589631:BGK589972 BQG589631:BQG589972 CAC589631:CAC589972 CJY589631:CJY589972 CTU589631:CTU589972 DDQ589631:DDQ589972 DNM589631:DNM589972 DXI589631:DXI589972 EHE589631:EHE589972 ERA589631:ERA589972 FAW589631:FAW589972 FKS589631:FKS589972 FUO589631:FUO589972 GEK589631:GEK589972 GOG589631:GOG589972 GYC589631:GYC589972 HHY589631:HHY589972 HRU589631:HRU589972 IBQ589631:IBQ589972 ILM589631:ILM589972 IVI589631:IVI589972 JFE589631:JFE589972 JPA589631:JPA589972 JYW589631:JYW589972 KIS589631:KIS589972 KSO589631:KSO589972 LCK589631:LCK589972 LMG589631:LMG589972 LWC589631:LWC589972 MFY589631:MFY589972 MPU589631:MPU589972 MZQ589631:MZQ589972 NJM589631:NJM589972 NTI589631:NTI589972 ODE589631:ODE589972 ONA589631:ONA589972 OWW589631:OWW589972 PGS589631:PGS589972 PQO589631:PQO589972 QAK589631:QAK589972 QKG589631:QKG589972 QUC589631:QUC589972 RDY589631:RDY589972 RNU589631:RNU589972 RXQ589631:RXQ589972 SHM589631:SHM589972 SRI589631:SRI589972 TBE589631:TBE589972 TLA589631:TLA589972 TUW589631:TUW589972 UES589631:UES589972 UOO589631:UOO589972 UYK589631:UYK589972 VIG589631:VIG589972 VSC589631:VSC589972 WBY589631:WBY589972 WLU589631:WLU589972 WVQ589631:WVQ589972 I655167:I655508 JE655167:JE655508 TA655167:TA655508 ACW655167:ACW655508 AMS655167:AMS655508 AWO655167:AWO655508 BGK655167:BGK655508 BQG655167:BQG655508 CAC655167:CAC655508 CJY655167:CJY655508 CTU655167:CTU655508 DDQ655167:DDQ655508 DNM655167:DNM655508 DXI655167:DXI655508 EHE655167:EHE655508 ERA655167:ERA655508 FAW655167:FAW655508 FKS655167:FKS655508 FUO655167:FUO655508 GEK655167:GEK655508 GOG655167:GOG655508 GYC655167:GYC655508 HHY655167:HHY655508 HRU655167:HRU655508 IBQ655167:IBQ655508 ILM655167:ILM655508 IVI655167:IVI655508 JFE655167:JFE655508 JPA655167:JPA655508 JYW655167:JYW655508 KIS655167:KIS655508 KSO655167:KSO655508 LCK655167:LCK655508 LMG655167:LMG655508 LWC655167:LWC655508 MFY655167:MFY655508 MPU655167:MPU655508 MZQ655167:MZQ655508 NJM655167:NJM655508 NTI655167:NTI655508 ODE655167:ODE655508 ONA655167:ONA655508 OWW655167:OWW655508 PGS655167:PGS655508 PQO655167:PQO655508 QAK655167:QAK655508 QKG655167:QKG655508 QUC655167:QUC655508 RDY655167:RDY655508 RNU655167:RNU655508 RXQ655167:RXQ655508 SHM655167:SHM655508 SRI655167:SRI655508 TBE655167:TBE655508 TLA655167:TLA655508 TUW655167:TUW655508 UES655167:UES655508 UOO655167:UOO655508 UYK655167:UYK655508 VIG655167:VIG655508 VSC655167:VSC655508 WBY655167:WBY655508 WLU655167:WLU655508 WVQ655167:WVQ655508 I720703:I721044 JE720703:JE721044 TA720703:TA721044 ACW720703:ACW721044 AMS720703:AMS721044 AWO720703:AWO721044 BGK720703:BGK721044 BQG720703:BQG721044 CAC720703:CAC721044 CJY720703:CJY721044 CTU720703:CTU721044 DDQ720703:DDQ721044 DNM720703:DNM721044 DXI720703:DXI721044 EHE720703:EHE721044 ERA720703:ERA721044 FAW720703:FAW721044 FKS720703:FKS721044 FUO720703:FUO721044 GEK720703:GEK721044 GOG720703:GOG721044 GYC720703:GYC721044 HHY720703:HHY721044 HRU720703:HRU721044 IBQ720703:IBQ721044 ILM720703:ILM721044 IVI720703:IVI721044 JFE720703:JFE721044 JPA720703:JPA721044 JYW720703:JYW721044 KIS720703:KIS721044 KSO720703:KSO721044 LCK720703:LCK721044 LMG720703:LMG721044 LWC720703:LWC721044 MFY720703:MFY721044 MPU720703:MPU721044 MZQ720703:MZQ721044 NJM720703:NJM721044 NTI720703:NTI721044 ODE720703:ODE721044 ONA720703:ONA721044 OWW720703:OWW721044 PGS720703:PGS721044 PQO720703:PQO721044 QAK720703:QAK721044 QKG720703:QKG721044 QUC720703:QUC721044 RDY720703:RDY721044 RNU720703:RNU721044 RXQ720703:RXQ721044 SHM720703:SHM721044 SRI720703:SRI721044 TBE720703:TBE721044 TLA720703:TLA721044 TUW720703:TUW721044 UES720703:UES721044 UOO720703:UOO721044 UYK720703:UYK721044 VIG720703:VIG721044 VSC720703:VSC721044 WBY720703:WBY721044 WLU720703:WLU721044 WVQ720703:WVQ721044 I786239:I786580 JE786239:JE786580 TA786239:TA786580 ACW786239:ACW786580 AMS786239:AMS786580 AWO786239:AWO786580 BGK786239:BGK786580 BQG786239:BQG786580 CAC786239:CAC786580 CJY786239:CJY786580 CTU786239:CTU786580 DDQ786239:DDQ786580 DNM786239:DNM786580 DXI786239:DXI786580 EHE786239:EHE786580 ERA786239:ERA786580 FAW786239:FAW786580 FKS786239:FKS786580 FUO786239:FUO786580 GEK786239:GEK786580 GOG786239:GOG786580 GYC786239:GYC786580 HHY786239:HHY786580 HRU786239:HRU786580 IBQ786239:IBQ786580 ILM786239:ILM786580 IVI786239:IVI786580 JFE786239:JFE786580 JPA786239:JPA786580 JYW786239:JYW786580 KIS786239:KIS786580 KSO786239:KSO786580 LCK786239:LCK786580 LMG786239:LMG786580 LWC786239:LWC786580 MFY786239:MFY786580 MPU786239:MPU786580 MZQ786239:MZQ786580 NJM786239:NJM786580 NTI786239:NTI786580 ODE786239:ODE786580 ONA786239:ONA786580 OWW786239:OWW786580 PGS786239:PGS786580 PQO786239:PQO786580 QAK786239:QAK786580 QKG786239:QKG786580 QUC786239:QUC786580 RDY786239:RDY786580 RNU786239:RNU786580 RXQ786239:RXQ786580 SHM786239:SHM786580 SRI786239:SRI786580 TBE786239:TBE786580 TLA786239:TLA786580 TUW786239:TUW786580 UES786239:UES786580 UOO786239:UOO786580 UYK786239:UYK786580 VIG786239:VIG786580 VSC786239:VSC786580 WBY786239:WBY786580 WLU786239:WLU786580 WVQ786239:WVQ786580 I851775:I852116 JE851775:JE852116 TA851775:TA852116 ACW851775:ACW852116 AMS851775:AMS852116 AWO851775:AWO852116 BGK851775:BGK852116 BQG851775:BQG852116 CAC851775:CAC852116 CJY851775:CJY852116 CTU851775:CTU852116 DDQ851775:DDQ852116 DNM851775:DNM852116 DXI851775:DXI852116 EHE851775:EHE852116 ERA851775:ERA852116 FAW851775:FAW852116 FKS851775:FKS852116 FUO851775:FUO852116 GEK851775:GEK852116 GOG851775:GOG852116 GYC851775:GYC852116 HHY851775:HHY852116 HRU851775:HRU852116 IBQ851775:IBQ852116 ILM851775:ILM852116 IVI851775:IVI852116 JFE851775:JFE852116 JPA851775:JPA852116 JYW851775:JYW852116 KIS851775:KIS852116 KSO851775:KSO852116 LCK851775:LCK852116 LMG851775:LMG852116 LWC851775:LWC852116 MFY851775:MFY852116 MPU851775:MPU852116 MZQ851775:MZQ852116 NJM851775:NJM852116 NTI851775:NTI852116 ODE851775:ODE852116 ONA851775:ONA852116 OWW851775:OWW852116 PGS851775:PGS852116 PQO851775:PQO852116 QAK851775:QAK852116 QKG851775:QKG852116 QUC851775:QUC852116 RDY851775:RDY852116 RNU851775:RNU852116 RXQ851775:RXQ852116 SHM851775:SHM852116 SRI851775:SRI852116 TBE851775:TBE852116 TLA851775:TLA852116 TUW851775:TUW852116 UES851775:UES852116 UOO851775:UOO852116 UYK851775:UYK852116 VIG851775:VIG852116 VSC851775:VSC852116 WBY851775:WBY852116 WLU851775:WLU852116 WVQ851775:WVQ852116 I917311:I917652 JE917311:JE917652 TA917311:TA917652 ACW917311:ACW917652 AMS917311:AMS917652 AWO917311:AWO917652 BGK917311:BGK917652 BQG917311:BQG917652 CAC917311:CAC917652 CJY917311:CJY917652 CTU917311:CTU917652 DDQ917311:DDQ917652 DNM917311:DNM917652 DXI917311:DXI917652 EHE917311:EHE917652 ERA917311:ERA917652 FAW917311:FAW917652 FKS917311:FKS917652 FUO917311:FUO917652 GEK917311:GEK917652 GOG917311:GOG917652 GYC917311:GYC917652 HHY917311:HHY917652 HRU917311:HRU917652 IBQ917311:IBQ917652 ILM917311:ILM917652 IVI917311:IVI917652 JFE917311:JFE917652 JPA917311:JPA917652 JYW917311:JYW917652 KIS917311:KIS917652 KSO917311:KSO917652 LCK917311:LCK917652 LMG917311:LMG917652 LWC917311:LWC917652 MFY917311:MFY917652 MPU917311:MPU917652 MZQ917311:MZQ917652 NJM917311:NJM917652 NTI917311:NTI917652 ODE917311:ODE917652 ONA917311:ONA917652 OWW917311:OWW917652 PGS917311:PGS917652 PQO917311:PQO917652 QAK917311:QAK917652 QKG917311:QKG917652 QUC917311:QUC917652 RDY917311:RDY917652 RNU917311:RNU917652 RXQ917311:RXQ917652 SHM917311:SHM917652 SRI917311:SRI917652 TBE917311:TBE917652 TLA917311:TLA917652 TUW917311:TUW917652 UES917311:UES917652 UOO917311:UOO917652 UYK917311:UYK917652 VIG917311:VIG917652 VSC917311:VSC917652 WBY917311:WBY917652 WLU917311:WLU917652 WVQ917311:WVQ917652 I982847:I983188 JE982847:JE983188 TA982847:TA983188 ACW982847:ACW983188 AMS982847:AMS983188 AWO982847:AWO983188 BGK982847:BGK983188 BQG982847:BQG983188 CAC982847:CAC983188 CJY982847:CJY983188 CTU982847:CTU983188 DDQ982847:DDQ983188 DNM982847:DNM983188 DXI982847:DXI983188 EHE982847:EHE983188 ERA982847:ERA983188 FAW982847:FAW983188 FKS982847:FKS983188 FUO982847:FUO983188 GEK982847:GEK983188 GOG982847:GOG983188 GYC982847:GYC983188 HHY982847:HHY983188 HRU982847:HRU983188 IBQ982847:IBQ983188 ILM982847:ILM983188 IVI982847:IVI983188 JFE982847:JFE983188 JPA982847:JPA983188 JYW982847:JYW983188 KIS982847:KIS983188 KSO982847:KSO983188 LCK982847:LCK983188 LMG982847:LMG983188 LWC982847:LWC983188 MFY982847:MFY983188 MPU982847:MPU983188 MZQ982847:MZQ983188 NJM982847:NJM983188 NTI982847:NTI983188 ODE982847:ODE983188 ONA982847:ONA983188 OWW982847:OWW983188 PGS982847:PGS983188 PQO982847:PQO983188 QAK982847:QAK983188 QKG982847:QKG983188 QUC982847:QUC983188 RDY982847:RDY983188 RNU982847:RNU983188 RXQ982847:RXQ983188 SHM982847:SHM983188 SRI982847:SRI983188 TBE982847:TBE983188 TLA982847:TLA983188 TUW982847:TUW983188 UES982847:UES983188 UOO982847:UOO983188 UYK982847:UYK983188 VIG982847:VIG983188 VSC982847:VSC983188 WBY982847:WBY983188 WLU982847:WLU983188 TA7:TA150 ACW7:ACW150 AMS7:AMS150 AWO7:AWO150 BGK7:BGK150 BQG7:BQG150 CAC7:CAC150 CJY7:CJY150 CTU7:CTU150 DDQ7:DDQ150 DNM7:DNM150 DXI7:DXI150 EHE7:EHE150 ERA7:ERA150 FAW7:FAW150 FKS7:FKS150 FUO7:FUO150 GEK7:GEK150 GOG7:GOG150 GYC7:GYC150 HHY7:HHY150 HRU7:HRU150 IBQ7:IBQ150 ILM7:ILM150 IVI7:IVI150 JFE7:JFE150 JPA7:JPA150 JYW7:JYW150 KIS7:KIS150 KSO7:KSO150 LCK7:LCK150 LMG7:LMG150 LWC7:LWC150 MFY7:MFY150 MPU7:MPU150 MZQ7:MZQ150 NJM7:NJM150 NTI7:NTI150 ODE7:ODE150 ONA7:ONA150 OWW7:OWW150 PGS7:PGS150 PQO7:PQO150 QAK7:QAK150 QKG7:QKG150 QUC7:QUC150 RDY7:RDY150 RNU7:RNU150 RXQ7:RXQ150 SHM7:SHM150 SRI7:SRI150 TBE7:TBE150 TLA7:TLA150 TUW7:TUW150 UES7:UES150 UOO7:UOO150 UYK7:UYK150 VIG7:VIG150 VSC7:VSC150 WBY7:WBY150 WLU7:WLU150 WVQ7:WVQ150 JE7:JE150" xr:uid="{00000000-0002-0000-0000-000002000000}">
      <formula1>0</formula1>
      <formula2>365</formula2>
    </dataValidation>
    <dataValidation type="whole" allowBlank="1" showInputMessage="1" showErrorMessage="1" error="massimo 366" sqref="WVP982847:WVP983188 H65343:H65684 JD65343:JD65684 SZ65343:SZ65684 ACV65343:ACV65684 AMR65343:AMR65684 AWN65343:AWN65684 BGJ65343:BGJ65684 BQF65343:BQF65684 CAB65343:CAB65684 CJX65343:CJX65684 CTT65343:CTT65684 DDP65343:DDP65684 DNL65343:DNL65684 DXH65343:DXH65684 EHD65343:EHD65684 EQZ65343:EQZ65684 FAV65343:FAV65684 FKR65343:FKR65684 FUN65343:FUN65684 GEJ65343:GEJ65684 GOF65343:GOF65684 GYB65343:GYB65684 HHX65343:HHX65684 HRT65343:HRT65684 IBP65343:IBP65684 ILL65343:ILL65684 IVH65343:IVH65684 JFD65343:JFD65684 JOZ65343:JOZ65684 JYV65343:JYV65684 KIR65343:KIR65684 KSN65343:KSN65684 LCJ65343:LCJ65684 LMF65343:LMF65684 LWB65343:LWB65684 MFX65343:MFX65684 MPT65343:MPT65684 MZP65343:MZP65684 NJL65343:NJL65684 NTH65343:NTH65684 ODD65343:ODD65684 OMZ65343:OMZ65684 OWV65343:OWV65684 PGR65343:PGR65684 PQN65343:PQN65684 QAJ65343:QAJ65684 QKF65343:QKF65684 QUB65343:QUB65684 RDX65343:RDX65684 RNT65343:RNT65684 RXP65343:RXP65684 SHL65343:SHL65684 SRH65343:SRH65684 TBD65343:TBD65684 TKZ65343:TKZ65684 TUV65343:TUV65684 UER65343:UER65684 UON65343:UON65684 UYJ65343:UYJ65684 VIF65343:VIF65684 VSB65343:VSB65684 WBX65343:WBX65684 WLT65343:WLT65684 WVP65343:WVP65684 H130879:H131220 JD130879:JD131220 SZ130879:SZ131220 ACV130879:ACV131220 AMR130879:AMR131220 AWN130879:AWN131220 BGJ130879:BGJ131220 BQF130879:BQF131220 CAB130879:CAB131220 CJX130879:CJX131220 CTT130879:CTT131220 DDP130879:DDP131220 DNL130879:DNL131220 DXH130879:DXH131220 EHD130879:EHD131220 EQZ130879:EQZ131220 FAV130879:FAV131220 FKR130879:FKR131220 FUN130879:FUN131220 GEJ130879:GEJ131220 GOF130879:GOF131220 GYB130879:GYB131220 HHX130879:HHX131220 HRT130879:HRT131220 IBP130879:IBP131220 ILL130879:ILL131220 IVH130879:IVH131220 JFD130879:JFD131220 JOZ130879:JOZ131220 JYV130879:JYV131220 KIR130879:KIR131220 KSN130879:KSN131220 LCJ130879:LCJ131220 LMF130879:LMF131220 LWB130879:LWB131220 MFX130879:MFX131220 MPT130879:MPT131220 MZP130879:MZP131220 NJL130879:NJL131220 NTH130879:NTH131220 ODD130879:ODD131220 OMZ130879:OMZ131220 OWV130879:OWV131220 PGR130879:PGR131220 PQN130879:PQN131220 QAJ130879:QAJ131220 QKF130879:QKF131220 QUB130879:QUB131220 RDX130879:RDX131220 RNT130879:RNT131220 RXP130879:RXP131220 SHL130879:SHL131220 SRH130879:SRH131220 TBD130879:TBD131220 TKZ130879:TKZ131220 TUV130879:TUV131220 UER130879:UER131220 UON130879:UON131220 UYJ130879:UYJ131220 VIF130879:VIF131220 VSB130879:VSB131220 WBX130879:WBX131220 WLT130879:WLT131220 WVP130879:WVP131220 H196415:H196756 JD196415:JD196756 SZ196415:SZ196756 ACV196415:ACV196756 AMR196415:AMR196756 AWN196415:AWN196756 BGJ196415:BGJ196756 BQF196415:BQF196756 CAB196415:CAB196756 CJX196415:CJX196756 CTT196415:CTT196756 DDP196415:DDP196756 DNL196415:DNL196756 DXH196415:DXH196756 EHD196415:EHD196756 EQZ196415:EQZ196756 FAV196415:FAV196756 FKR196415:FKR196756 FUN196415:FUN196756 GEJ196415:GEJ196756 GOF196415:GOF196756 GYB196415:GYB196756 HHX196415:HHX196756 HRT196415:HRT196756 IBP196415:IBP196756 ILL196415:ILL196756 IVH196415:IVH196756 JFD196415:JFD196756 JOZ196415:JOZ196756 JYV196415:JYV196756 KIR196415:KIR196756 KSN196415:KSN196756 LCJ196415:LCJ196756 LMF196415:LMF196756 LWB196415:LWB196756 MFX196415:MFX196756 MPT196415:MPT196756 MZP196415:MZP196756 NJL196415:NJL196756 NTH196415:NTH196756 ODD196415:ODD196756 OMZ196415:OMZ196756 OWV196415:OWV196756 PGR196415:PGR196756 PQN196415:PQN196756 QAJ196415:QAJ196756 QKF196415:QKF196756 QUB196415:QUB196756 RDX196415:RDX196756 RNT196415:RNT196756 RXP196415:RXP196756 SHL196415:SHL196756 SRH196415:SRH196756 TBD196415:TBD196756 TKZ196415:TKZ196756 TUV196415:TUV196756 UER196415:UER196756 UON196415:UON196756 UYJ196415:UYJ196756 VIF196415:VIF196756 VSB196415:VSB196756 WBX196415:WBX196756 WLT196415:WLT196756 WVP196415:WVP196756 H261951:H262292 JD261951:JD262292 SZ261951:SZ262292 ACV261951:ACV262292 AMR261951:AMR262292 AWN261951:AWN262292 BGJ261951:BGJ262292 BQF261951:BQF262292 CAB261951:CAB262292 CJX261951:CJX262292 CTT261951:CTT262292 DDP261951:DDP262292 DNL261951:DNL262292 DXH261951:DXH262292 EHD261951:EHD262292 EQZ261951:EQZ262292 FAV261951:FAV262292 FKR261951:FKR262292 FUN261951:FUN262292 GEJ261951:GEJ262292 GOF261951:GOF262292 GYB261951:GYB262292 HHX261951:HHX262292 HRT261951:HRT262292 IBP261951:IBP262292 ILL261951:ILL262292 IVH261951:IVH262292 JFD261951:JFD262292 JOZ261951:JOZ262292 JYV261951:JYV262292 KIR261951:KIR262292 KSN261951:KSN262292 LCJ261951:LCJ262292 LMF261951:LMF262292 LWB261951:LWB262292 MFX261951:MFX262292 MPT261951:MPT262292 MZP261951:MZP262292 NJL261951:NJL262292 NTH261951:NTH262292 ODD261951:ODD262292 OMZ261951:OMZ262292 OWV261951:OWV262292 PGR261951:PGR262292 PQN261951:PQN262292 QAJ261951:QAJ262292 QKF261951:QKF262292 QUB261951:QUB262292 RDX261951:RDX262292 RNT261951:RNT262292 RXP261951:RXP262292 SHL261951:SHL262292 SRH261951:SRH262292 TBD261951:TBD262292 TKZ261951:TKZ262292 TUV261951:TUV262292 UER261951:UER262292 UON261951:UON262292 UYJ261951:UYJ262292 VIF261951:VIF262292 VSB261951:VSB262292 WBX261951:WBX262292 WLT261951:WLT262292 WVP261951:WVP262292 H327487:H327828 JD327487:JD327828 SZ327487:SZ327828 ACV327487:ACV327828 AMR327487:AMR327828 AWN327487:AWN327828 BGJ327487:BGJ327828 BQF327487:BQF327828 CAB327487:CAB327828 CJX327487:CJX327828 CTT327487:CTT327828 DDP327487:DDP327828 DNL327487:DNL327828 DXH327487:DXH327828 EHD327487:EHD327828 EQZ327487:EQZ327828 FAV327487:FAV327828 FKR327487:FKR327828 FUN327487:FUN327828 GEJ327487:GEJ327828 GOF327487:GOF327828 GYB327487:GYB327828 HHX327487:HHX327828 HRT327487:HRT327828 IBP327487:IBP327828 ILL327487:ILL327828 IVH327487:IVH327828 JFD327487:JFD327828 JOZ327487:JOZ327828 JYV327487:JYV327828 KIR327487:KIR327828 KSN327487:KSN327828 LCJ327487:LCJ327828 LMF327487:LMF327828 LWB327487:LWB327828 MFX327487:MFX327828 MPT327487:MPT327828 MZP327487:MZP327828 NJL327487:NJL327828 NTH327487:NTH327828 ODD327487:ODD327828 OMZ327487:OMZ327828 OWV327487:OWV327828 PGR327487:PGR327828 PQN327487:PQN327828 QAJ327487:QAJ327828 QKF327487:QKF327828 QUB327487:QUB327828 RDX327487:RDX327828 RNT327487:RNT327828 RXP327487:RXP327828 SHL327487:SHL327828 SRH327487:SRH327828 TBD327487:TBD327828 TKZ327487:TKZ327828 TUV327487:TUV327828 UER327487:UER327828 UON327487:UON327828 UYJ327487:UYJ327828 VIF327487:VIF327828 VSB327487:VSB327828 WBX327487:WBX327828 WLT327487:WLT327828 WVP327487:WVP327828 H393023:H393364 JD393023:JD393364 SZ393023:SZ393364 ACV393023:ACV393364 AMR393023:AMR393364 AWN393023:AWN393364 BGJ393023:BGJ393364 BQF393023:BQF393364 CAB393023:CAB393364 CJX393023:CJX393364 CTT393023:CTT393364 DDP393023:DDP393364 DNL393023:DNL393364 DXH393023:DXH393364 EHD393023:EHD393364 EQZ393023:EQZ393364 FAV393023:FAV393364 FKR393023:FKR393364 FUN393023:FUN393364 GEJ393023:GEJ393364 GOF393023:GOF393364 GYB393023:GYB393364 HHX393023:HHX393364 HRT393023:HRT393364 IBP393023:IBP393364 ILL393023:ILL393364 IVH393023:IVH393364 JFD393023:JFD393364 JOZ393023:JOZ393364 JYV393023:JYV393364 KIR393023:KIR393364 KSN393023:KSN393364 LCJ393023:LCJ393364 LMF393023:LMF393364 LWB393023:LWB393364 MFX393023:MFX393364 MPT393023:MPT393364 MZP393023:MZP393364 NJL393023:NJL393364 NTH393023:NTH393364 ODD393023:ODD393364 OMZ393023:OMZ393364 OWV393023:OWV393364 PGR393023:PGR393364 PQN393023:PQN393364 QAJ393023:QAJ393364 QKF393023:QKF393364 QUB393023:QUB393364 RDX393023:RDX393364 RNT393023:RNT393364 RXP393023:RXP393364 SHL393023:SHL393364 SRH393023:SRH393364 TBD393023:TBD393364 TKZ393023:TKZ393364 TUV393023:TUV393364 UER393023:UER393364 UON393023:UON393364 UYJ393023:UYJ393364 VIF393023:VIF393364 VSB393023:VSB393364 WBX393023:WBX393364 WLT393023:WLT393364 WVP393023:WVP393364 H458559:H458900 JD458559:JD458900 SZ458559:SZ458900 ACV458559:ACV458900 AMR458559:AMR458900 AWN458559:AWN458900 BGJ458559:BGJ458900 BQF458559:BQF458900 CAB458559:CAB458900 CJX458559:CJX458900 CTT458559:CTT458900 DDP458559:DDP458900 DNL458559:DNL458900 DXH458559:DXH458900 EHD458559:EHD458900 EQZ458559:EQZ458900 FAV458559:FAV458900 FKR458559:FKR458900 FUN458559:FUN458900 GEJ458559:GEJ458900 GOF458559:GOF458900 GYB458559:GYB458900 HHX458559:HHX458900 HRT458559:HRT458900 IBP458559:IBP458900 ILL458559:ILL458900 IVH458559:IVH458900 JFD458559:JFD458900 JOZ458559:JOZ458900 JYV458559:JYV458900 KIR458559:KIR458900 KSN458559:KSN458900 LCJ458559:LCJ458900 LMF458559:LMF458900 LWB458559:LWB458900 MFX458559:MFX458900 MPT458559:MPT458900 MZP458559:MZP458900 NJL458559:NJL458900 NTH458559:NTH458900 ODD458559:ODD458900 OMZ458559:OMZ458900 OWV458559:OWV458900 PGR458559:PGR458900 PQN458559:PQN458900 QAJ458559:QAJ458900 QKF458559:QKF458900 QUB458559:QUB458900 RDX458559:RDX458900 RNT458559:RNT458900 RXP458559:RXP458900 SHL458559:SHL458900 SRH458559:SRH458900 TBD458559:TBD458900 TKZ458559:TKZ458900 TUV458559:TUV458900 UER458559:UER458900 UON458559:UON458900 UYJ458559:UYJ458900 VIF458559:VIF458900 VSB458559:VSB458900 WBX458559:WBX458900 WLT458559:WLT458900 WVP458559:WVP458900 H524095:H524436 JD524095:JD524436 SZ524095:SZ524436 ACV524095:ACV524436 AMR524095:AMR524436 AWN524095:AWN524436 BGJ524095:BGJ524436 BQF524095:BQF524436 CAB524095:CAB524436 CJX524095:CJX524436 CTT524095:CTT524436 DDP524095:DDP524436 DNL524095:DNL524436 DXH524095:DXH524436 EHD524095:EHD524436 EQZ524095:EQZ524436 FAV524095:FAV524436 FKR524095:FKR524436 FUN524095:FUN524436 GEJ524095:GEJ524436 GOF524095:GOF524436 GYB524095:GYB524436 HHX524095:HHX524436 HRT524095:HRT524436 IBP524095:IBP524436 ILL524095:ILL524436 IVH524095:IVH524436 JFD524095:JFD524436 JOZ524095:JOZ524436 JYV524095:JYV524436 KIR524095:KIR524436 KSN524095:KSN524436 LCJ524095:LCJ524436 LMF524095:LMF524436 LWB524095:LWB524436 MFX524095:MFX524436 MPT524095:MPT524436 MZP524095:MZP524436 NJL524095:NJL524436 NTH524095:NTH524436 ODD524095:ODD524436 OMZ524095:OMZ524436 OWV524095:OWV524436 PGR524095:PGR524436 PQN524095:PQN524436 QAJ524095:QAJ524436 QKF524095:QKF524436 QUB524095:QUB524436 RDX524095:RDX524436 RNT524095:RNT524436 RXP524095:RXP524436 SHL524095:SHL524436 SRH524095:SRH524436 TBD524095:TBD524436 TKZ524095:TKZ524436 TUV524095:TUV524436 UER524095:UER524436 UON524095:UON524436 UYJ524095:UYJ524436 VIF524095:VIF524436 VSB524095:VSB524436 WBX524095:WBX524436 WLT524095:WLT524436 WVP524095:WVP524436 H589631:H589972 JD589631:JD589972 SZ589631:SZ589972 ACV589631:ACV589972 AMR589631:AMR589972 AWN589631:AWN589972 BGJ589631:BGJ589972 BQF589631:BQF589972 CAB589631:CAB589972 CJX589631:CJX589972 CTT589631:CTT589972 DDP589631:DDP589972 DNL589631:DNL589972 DXH589631:DXH589972 EHD589631:EHD589972 EQZ589631:EQZ589972 FAV589631:FAV589972 FKR589631:FKR589972 FUN589631:FUN589972 GEJ589631:GEJ589972 GOF589631:GOF589972 GYB589631:GYB589972 HHX589631:HHX589972 HRT589631:HRT589972 IBP589631:IBP589972 ILL589631:ILL589972 IVH589631:IVH589972 JFD589631:JFD589972 JOZ589631:JOZ589972 JYV589631:JYV589972 KIR589631:KIR589972 KSN589631:KSN589972 LCJ589631:LCJ589972 LMF589631:LMF589972 LWB589631:LWB589972 MFX589631:MFX589972 MPT589631:MPT589972 MZP589631:MZP589972 NJL589631:NJL589972 NTH589631:NTH589972 ODD589631:ODD589972 OMZ589631:OMZ589972 OWV589631:OWV589972 PGR589631:PGR589972 PQN589631:PQN589972 QAJ589631:QAJ589972 QKF589631:QKF589972 QUB589631:QUB589972 RDX589631:RDX589972 RNT589631:RNT589972 RXP589631:RXP589972 SHL589631:SHL589972 SRH589631:SRH589972 TBD589631:TBD589972 TKZ589631:TKZ589972 TUV589631:TUV589972 UER589631:UER589972 UON589631:UON589972 UYJ589631:UYJ589972 VIF589631:VIF589972 VSB589631:VSB589972 WBX589631:WBX589972 WLT589631:WLT589972 WVP589631:WVP589972 H655167:H655508 JD655167:JD655508 SZ655167:SZ655508 ACV655167:ACV655508 AMR655167:AMR655508 AWN655167:AWN655508 BGJ655167:BGJ655508 BQF655167:BQF655508 CAB655167:CAB655508 CJX655167:CJX655508 CTT655167:CTT655508 DDP655167:DDP655508 DNL655167:DNL655508 DXH655167:DXH655508 EHD655167:EHD655508 EQZ655167:EQZ655508 FAV655167:FAV655508 FKR655167:FKR655508 FUN655167:FUN655508 GEJ655167:GEJ655508 GOF655167:GOF655508 GYB655167:GYB655508 HHX655167:HHX655508 HRT655167:HRT655508 IBP655167:IBP655508 ILL655167:ILL655508 IVH655167:IVH655508 JFD655167:JFD655508 JOZ655167:JOZ655508 JYV655167:JYV655508 KIR655167:KIR655508 KSN655167:KSN655508 LCJ655167:LCJ655508 LMF655167:LMF655508 LWB655167:LWB655508 MFX655167:MFX655508 MPT655167:MPT655508 MZP655167:MZP655508 NJL655167:NJL655508 NTH655167:NTH655508 ODD655167:ODD655508 OMZ655167:OMZ655508 OWV655167:OWV655508 PGR655167:PGR655508 PQN655167:PQN655508 QAJ655167:QAJ655508 QKF655167:QKF655508 QUB655167:QUB655508 RDX655167:RDX655508 RNT655167:RNT655508 RXP655167:RXP655508 SHL655167:SHL655508 SRH655167:SRH655508 TBD655167:TBD655508 TKZ655167:TKZ655508 TUV655167:TUV655508 UER655167:UER655508 UON655167:UON655508 UYJ655167:UYJ655508 VIF655167:VIF655508 VSB655167:VSB655508 WBX655167:WBX655508 WLT655167:WLT655508 WVP655167:WVP655508 H720703:H721044 JD720703:JD721044 SZ720703:SZ721044 ACV720703:ACV721044 AMR720703:AMR721044 AWN720703:AWN721044 BGJ720703:BGJ721044 BQF720703:BQF721044 CAB720703:CAB721044 CJX720703:CJX721044 CTT720703:CTT721044 DDP720703:DDP721044 DNL720703:DNL721044 DXH720703:DXH721044 EHD720703:EHD721044 EQZ720703:EQZ721044 FAV720703:FAV721044 FKR720703:FKR721044 FUN720703:FUN721044 GEJ720703:GEJ721044 GOF720703:GOF721044 GYB720703:GYB721044 HHX720703:HHX721044 HRT720703:HRT721044 IBP720703:IBP721044 ILL720703:ILL721044 IVH720703:IVH721044 JFD720703:JFD721044 JOZ720703:JOZ721044 JYV720703:JYV721044 KIR720703:KIR721044 KSN720703:KSN721044 LCJ720703:LCJ721044 LMF720703:LMF721044 LWB720703:LWB721044 MFX720703:MFX721044 MPT720703:MPT721044 MZP720703:MZP721044 NJL720703:NJL721044 NTH720703:NTH721044 ODD720703:ODD721044 OMZ720703:OMZ721044 OWV720703:OWV721044 PGR720703:PGR721044 PQN720703:PQN721044 QAJ720703:QAJ721044 QKF720703:QKF721044 QUB720703:QUB721044 RDX720703:RDX721044 RNT720703:RNT721044 RXP720703:RXP721044 SHL720703:SHL721044 SRH720703:SRH721044 TBD720703:TBD721044 TKZ720703:TKZ721044 TUV720703:TUV721044 UER720703:UER721044 UON720703:UON721044 UYJ720703:UYJ721044 VIF720703:VIF721044 VSB720703:VSB721044 WBX720703:WBX721044 WLT720703:WLT721044 WVP720703:WVP721044 H786239:H786580 JD786239:JD786580 SZ786239:SZ786580 ACV786239:ACV786580 AMR786239:AMR786580 AWN786239:AWN786580 BGJ786239:BGJ786580 BQF786239:BQF786580 CAB786239:CAB786580 CJX786239:CJX786580 CTT786239:CTT786580 DDP786239:DDP786580 DNL786239:DNL786580 DXH786239:DXH786580 EHD786239:EHD786580 EQZ786239:EQZ786580 FAV786239:FAV786580 FKR786239:FKR786580 FUN786239:FUN786580 GEJ786239:GEJ786580 GOF786239:GOF786580 GYB786239:GYB786580 HHX786239:HHX786580 HRT786239:HRT786580 IBP786239:IBP786580 ILL786239:ILL786580 IVH786239:IVH786580 JFD786239:JFD786580 JOZ786239:JOZ786580 JYV786239:JYV786580 KIR786239:KIR786580 KSN786239:KSN786580 LCJ786239:LCJ786580 LMF786239:LMF786580 LWB786239:LWB786580 MFX786239:MFX786580 MPT786239:MPT786580 MZP786239:MZP786580 NJL786239:NJL786580 NTH786239:NTH786580 ODD786239:ODD786580 OMZ786239:OMZ786580 OWV786239:OWV786580 PGR786239:PGR786580 PQN786239:PQN786580 QAJ786239:QAJ786580 QKF786239:QKF786580 QUB786239:QUB786580 RDX786239:RDX786580 RNT786239:RNT786580 RXP786239:RXP786580 SHL786239:SHL786580 SRH786239:SRH786580 TBD786239:TBD786580 TKZ786239:TKZ786580 TUV786239:TUV786580 UER786239:UER786580 UON786239:UON786580 UYJ786239:UYJ786580 VIF786239:VIF786580 VSB786239:VSB786580 WBX786239:WBX786580 WLT786239:WLT786580 WVP786239:WVP786580 H851775:H852116 JD851775:JD852116 SZ851775:SZ852116 ACV851775:ACV852116 AMR851775:AMR852116 AWN851775:AWN852116 BGJ851775:BGJ852116 BQF851775:BQF852116 CAB851775:CAB852116 CJX851775:CJX852116 CTT851775:CTT852116 DDP851775:DDP852116 DNL851775:DNL852116 DXH851775:DXH852116 EHD851775:EHD852116 EQZ851775:EQZ852116 FAV851775:FAV852116 FKR851775:FKR852116 FUN851775:FUN852116 GEJ851775:GEJ852116 GOF851775:GOF852116 GYB851775:GYB852116 HHX851775:HHX852116 HRT851775:HRT852116 IBP851775:IBP852116 ILL851775:ILL852116 IVH851775:IVH852116 JFD851775:JFD852116 JOZ851775:JOZ852116 JYV851775:JYV852116 KIR851775:KIR852116 KSN851775:KSN852116 LCJ851775:LCJ852116 LMF851775:LMF852116 LWB851775:LWB852116 MFX851775:MFX852116 MPT851775:MPT852116 MZP851775:MZP852116 NJL851775:NJL852116 NTH851775:NTH852116 ODD851775:ODD852116 OMZ851775:OMZ852116 OWV851775:OWV852116 PGR851775:PGR852116 PQN851775:PQN852116 QAJ851775:QAJ852116 QKF851775:QKF852116 QUB851775:QUB852116 RDX851775:RDX852116 RNT851775:RNT852116 RXP851775:RXP852116 SHL851775:SHL852116 SRH851775:SRH852116 TBD851775:TBD852116 TKZ851775:TKZ852116 TUV851775:TUV852116 UER851775:UER852116 UON851775:UON852116 UYJ851775:UYJ852116 VIF851775:VIF852116 VSB851775:VSB852116 WBX851775:WBX852116 WLT851775:WLT852116 WVP851775:WVP852116 H917311:H917652 JD917311:JD917652 SZ917311:SZ917652 ACV917311:ACV917652 AMR917311:AMR917652 AWN917311:AWN917652 BGJ917311:BGJ917652 BQF917311:BQF917652 CAB917311:CAB917652 CJX917311:CJX917652 CTT917311:CTT917652 DDP917311:DDP917652 DNL917311:DNL917652 DXH917311:DXH917652 EHD917311:EHD917652 EQZ917311:EQZ917652 FAV917311:FAV917652 FKR917311:FKR917652 FUN917311:FUN917652 GEJ917311:GEJ917652 GOF917311:GOF917652 GYB917311:GYB917652 HHX917311:HHX917652 HRT917311:HRT917652 IBP917311:IBP917652 ILL917311:ILL917652 IVH917311:IVH917652 JFD917311:JFD917652 JOZ917311:JOZ917652 JYV917311:JYV917652 KIR917311:KIR917652 KSN917311:KSN917652 LCJ917311:LCJ917652 LMF917311:LMF917652 LWB917311:LWB917652 MFX917311:MFX917652 MPT917311:MPT917652 MZP917311:MZP917652 NJL917311:NJL917652 NTH917311:NTH917652 ODD917311:ODD917652 OMZ917311:OMZ917652 OWV917311:OWV917652 PGR917311:PGR917652 PQN917311:PQN917652 QAJ917311:QAJ917652 QKF917311:QKF917652 QUB917311:QUB917652 RDX917311:RDX917652 RNT917311:RNT917652 RXP917311:RXP917652 SHL917311:SHL917652 SRH917311:SRH917652 TBD917311:TBD917652 TKZ917311:TKZ917652 TUV917311:TUV917652 UER917311:UER917652 UON917311:UON917652 UYJ917311:UYJ917652 VIF917311:VIF917652 VSB917311:VSB917652 WBX917311:WBX917652 WLT917311:WLT917652 WVP917311:WVP917652 H982847:H983188 JD982847:JD983188 SZ982847:SZ983188 ACV982847:ACV983188 AMR982847:AMR983188 AWN982847:AWN983188 BGJ982847:BGJ983188 BQF982847:BQF983188 CAB982847:CAB983188 CJX982847:CJX983188 CTT982847:CTT983188 DDP982847:DDP983188 DNL982847:DNL983188 DXH982847:DXH983188 EHD982847:EHD983188 EQZ982847:EQZ983188 FAV982847:FAV983188 FKR982847:FKR983188 FUN982847:FUN983188 GEJ982847:GEJ983188 GOF982847:GOF983188 GYB982847:GYB983188 HHX982847:HHX983188 HRT982847:HRT983188 IBP982847:IBP983188 ILL982847:ILL983188 IVH982847:IVH983188 JFD982847:JFD983188 JOZ982847:JOZ983188 JYV982847:JYV983188 KIR982847:KIR983188 KSN982847:KSN983188 LCJ982847:LCJ983188 LMF982847:LMF983188 LWB982847:LWB983188 MFX982847:MFX983188 MPT982847:MPT983188 MZP982847:MZP983188 NJL982847:NJL983188 NTH982847:NTH983188 ODD982847:ODD983188 OMZ982847:OMZ983188 OWV982847:OWV983188 PGR982847:PGR983188 PQN982847:PQN983188 QAJ982847:QAJ983188 QKF982847:QKF983188 QUB982847:QUB983188 RDX982847:RDX983188 RNT982847:RNT983188 RXP982847:RXP983188 SHL982847:SHL983188 SRH982847:SRH983188 TBD982847:TBD983188 TKZ982847:TKZ983188 TUV982847:TUV983188 UER982847:UER983188 UON982847:UON983188 UYJ982847:UYJ983188 VIF982847:VIF983188 VSB982847:VSB983188 WBX982847:WBX983188 WLT982847:WLT983188 SZ7:SZ150 ACV7:ACV150 AMR7:AMR150 AWN7:AWN150 BGJ7:BGJ150 BQF7:BQF150 CAB7:CAB150 CJX7:CJX150 CTT7:CTT150 DDP7:DDP150 DNL7:DNL150 DXH7:DXH150 EHD7:EHD150 EQZ7:EQZ150 FAV7:FAV150 FKR7:FKR150 FUN7:FUN150 GEJ7:GEJ150 GOF7:GOF150 GYB7:GYB150 HHX7:HHX150 HRT7:HRT150 IBP7:IBP150 ILL7:ILL150 IVH7:IVH150 JFD7:JFD150 JOZ7:JOZ150 JYV7:JYV150 KIR7:KIR150 KSN7:KSN150 LCJ7:LCJ150 LMF7:LMF150 LWB7:LWB150 MFX7:MFX150 MPT7:MPT150 MZP7:MZP150 NJL7:NJL150 NTH7:NTH150 ODD7:ODD150 OMZ7:OMZ150 OWV7:OWV150 PGR7:PGR150 PQN7:PQN150 QAJ7:QAJ150 QKF7:QKF150 QUB7:QUB150 RDX7:RDX150 RNT7:RNT150 RXP7:RXP150 SHL7:SHL150 SRH7:SRH150 TBD7:TBD150 TKZ7:TKZ150 TUV7:TUV150 UER7:UER150 UON7:UON150 UYJ7:UYJ150 VIF7:VIF150 VSB7:VSB150 WBX7:WBX150 WLT7:WLT150 WVP7:WVP150 JD7:JD150" xr:uid="{00000000-0002-0000-0000-000003000000}">
      <formula1>1</formula1>
      <formula2>366</formula2>
    </dataValidation>
    <dataValidation type="list" allowBlank="1" showInputMessage="1" showErrorMessage="1" sqref="REC982847:REC983188 RNY982847:RNY983188 JI65343:JI65684 TE65343:TE65684 ADA65343:ADA65684 AMW65343:AMW65684 AWS65343:AWS65684 BGO65343:BGO65684 BQK65343:BQK65684 CAG65343:CAG65684 CKC65343:CKC65684 CTY65343:CTY65684 DDU65343:DDU65684 DNQ65343:DNQ65684 DXM65343:DXM65684 EHI65343:EHI65684 ERE65343:ERE65684 FBA65343:FBA65684 FKW65343:FKW65684 FUS65343:FUS65684 GEO65343:GEO65684 GOK65343:GOK65684 GYG65343:GYG65684 HIC65343:HIC65684 HRY65343:HRY65684 IBU65343:IBU65684 ILQ65343:ILQ65684 IVM65343:IVM65684 JFI65343:JFI65684 JPE65343:JPE65684 JZA65343:JZA65684 KIW65343:KIW65684 KSS65343:KSS65684 LCO65343:LCO65684 LMK65343:LMK65684 LWG65343:LWG65684 MGC65343:MGC65684 MPY65343:MPY65684 MZU65343:MZU65684 NJQ65343:NJQ65684 NTM65343:NTM65684 ODI65343:ODI65684 ONE65343:ONE65684 OXA65343:OXA65684 PGW65343:PGW65684 PQS65343:PQS65684 QAO65343:QAO65684 QKK65343:QKK65684 QUG65343:QUG65684 REC65343:REC65684 RNY65343:RNY65684 RXU65343:RXU65684 SHQ65343:SHQ65684 SRM65343:SRM65684 TBI65343:TBI65684 TLE65343:TLE65684 TVA65343:TVA65684 UEW65343:UEW65684 UOS65343:UOS65684 UYO65343:UYO65684 VIK65343:VIK65684 VSG65343:VSG65684 WCC65343:WCC65684 WLY65343:WLY65684 WVU65343:WVU65684 RXU982847:RXU983188 JI130879:JI131220 TE130879:TE131220 ADA130879:ADA131220 AMW130879:AMW131220 AWS130879:AWS131220 BGO130879:BGO131220 BQK130879:BQK131220 CAG130879:CAG131220 CKC130879:CKC131220 CTY130879:CTY131220 DDU130879:DDU131220 DNQ130879:DNQ131220 DXM130879:DXM131220 EHI130879:EHI131220 ERE130879:ERE131220 FBA130879:FBA131220 FKW130879:FKW131220 FUS130879:FUS131220 GEO130879:GEO131220 GOK130879:GOK131220 GYG130879:GYG131220 HIC130879:HIC131220 HRY130879:HRY131220 IBU130879:IBU131220 ILQ130879:ILQ131220 IVM130879:IVM131220 JFI130879:JFI131220 JPE130879:JPE131220 JZA130879:JZA131220 KIW130879:KIW131220 KSS130879:KSS131220 LCO130879:LCO131220 LMK130879:LMK131220 LWG130879:LWG131220 MGC130879:MGC131220 MPY130879:MPY131220 MZU130879:MZU131220 NJQ130879:NJQ131220 NTM130879:NTM131220 ODI130879:ODI131220 ONE130879:ONE131220 OXA130879:OXA131220 PGW130879:PGW131220 PQS130879:PQS131220 QAO130879:QAO131220 QKK130879:QKK131220 QUG130879:QUG131220 REC130879:REC131220 RNY130879:RNY131220 RXU130879:RXU131220 SHQ130879:SHQ131220 SRM130879:SRM131220 TBI130879:TBI131220 TLE130879:TLE131220 TVA130879:TVA131220 UEW130879:UEW131220 UOS130879:UOS131220 UYO130879:UYO131220 VIK130879:VIK131220 VSG130879:VSG131220 WCC130879:WCC131220 WLY130879:WLY131220 WVU130879:WVU131220 SHQ982847:SHQ983188 JI196415:JI196756 TE196415:TE196756 ADA196415:ADA196756 AMW196415:AMW196756 AWS196415:AWS196756 BGO196415:BGO196756 BQK196415:BQK196756 CAG196415:CAG196756 CKC196415:CKC196756 CTY196415:CTY196756 DDU196415:DDU196756 DNQ196415:DNQ196756 DXM196415:DXM196756 EHI196415:EHI196756 ERE196415:ERE196756 FBA196415:FBA196756 FKW196415:FKW196756 FUS196415:FUS196756 GEO196415:GEO196756 GOK196415:GOK196756 GYG196415:GYG196756 HIC196415:HIC196756 HRY196415:HRY196756 IBU196415:IBU196756 ILQ196415:ILQ196756 IVM196415:IVM196756 JFI196415:JFI196756 JPE196415:JPE196756 JZA196415:JZA196756 KIW196415:KIW196756 KSS196415:KSS196756 LCO196415:LCO196756 LMK196415:LMK196756 LWG196415:LWG196756 MGC196415:MGC196756 MPY196415:MPY196756 MZU196415:MZU196756 NJQ196415:NJQ196756 NTM196415:NTM196756 ODI196415:ODI196756 ONE196415:ONE196756 OXA196415:OXA196756 PGW196415:PGW196756 PQS196415:PQS196756 QAO196415:QAO196756 QKK196415:QKK196756 QUG196415:QUG196756 REC196415:REC196756 RNY196415:RNY196756 RXU196415:RXU196756 SHQ196415:SHQ196756 SRM196415:SRM196756 TBI196415:TBI196756 TLE196415:TLE196756 TVA196415:TVA196756 UEW196415:UEW196756 UOS196415:UOS196756 UYO196415:UYO196756 VIK196415:VIK196756 VSG196415:VSG196756 WCC196415:WCC196756 WLY196415:WLY196756 WVU196415:WVU196756 SRM982847:SRM983188 JI261951:JI262292 TE261951:TE262292 ADA261951:ADA262292 AMW261951:AMW262292 AWS261951:AWS262292 BGO261951:BGO262292 BQK261951:BQK262292 CAG261951:CAG262292 CKC261951:CKC262292 CTY261951:CTY262292 DDU261951:DDU262292 DNQ261951:DNQ262292 DXM261951:DXM262292 EHI261951:EHI262292 ERE261951:ERE262292 FBA261951:FBA262292 FKW261951:FKW262292 FUS261951:FUS262292 GEO261951:GEO262292 GOK261951:GOK262292 GYG261951:GYG262292 HIC261951:HIC262292 HRY261951:HRY262292 IBU261951:IBU262292 ILQ261951:ILQ262292 IVM261951:IVM262292 JFI261951:JFI262292 JPE261951:JPE262292 JZA261951:JZA262292 KIW261951:KIW262292 KSS261951:KSS262292 LCO261951:LCO262292 LMK261951:LMK262292 LWG261951:LWG262292 MGC261951:MGC262292 MPY261951:MPY262292 MZU261951:MZU262292 NJQ261951:NJQ262292 NTM261951:NTM262292 ODI261951:ODI262292 ONE261951:ONE262292 OXA261951:OXA262292 PGW261951:PGW262292 PQS261951:PQS262292 QAO261951:QAO262292 QKK261951:QKK262292 QUG261951:QUG262292 REC261951:REC262292 RNY261951:RNY262292 RXU261951:RXU262292 SHQ261951:SHQ262292 SRM261951:SRM262292 TBI261951:TBI262292 TLE261951:TLE262292 TVA261951:TVA262292 UEW261951:UEW262292 UOS261951:UOS262292 UYO261951:UYO262292 VIK261951:VIK262292 VSG261951:VSG262292 WCC261951:WCC262292 WLY261951:WLY262292 WVU261951:WVU262292 TBI982847:TBI983188 JI327487:JI327828 TE327487:TE327828 ADA327487:ADA327828 AMW327487:AMW327828 AWS327487:AWS327828 BGO327487:BGO327828 BQK327487:BQK327828 CAG327487:CAG327828 CKC327487:CKC327828 CTY327487:CTY327828 DDU327487:DDU327828 DNQ327487:DNQ327828 DXM327487:DXM327828 EHI327487:EHI327828 ERE327487:ERE327828 FBA327487:FBA327828 FKW327487:FKW327828 FUS327487:FUS327828 GEO327487:GEO327828 GOK327487:GOK327828 GYG327487:GYG327828 HIC327487:HIC327828 HRY327487:HRY327828 IBU327487:IBU327828 ILQ327487:ILQ327828 IVM327487:IVM327828 JFI327487:JFI327828 JPE327487:JPE327828 JZA327487:JZA327828 KIW327487:KIW327828 KSS327487:KSS327828 LCO327487:LCO327828 LMK327487:LMK327828 LWG327487:LWG327828 MGC327487:MGC327828 MPY327487:MPY327828 MZU327487:MZU327828 NJQ327487:NJQ327828 NTM327487:NTM327828 ODI327487:ODI327828 ONE327487:ONE327828 OXA327487:OXA327828 PGW327487:PGW327828 PQS327487:PQS327828 QAO327487:QAO327828 QKK327487:QKK327828 QUG327487:QUG327828 REC327487:REC327828 RNY327487:RNY327828 RXU327487:RXU327828 SHQ327487:SHQ327828 SRM327487:SRM327828 TBI327487:TBI327828 TLE327487:TLE327828 TVA327487:TVA327828 UEW327487:UEW327828 UOS327487:UOS327828 UYO327487:UYO327828 VIK327487:VIK327828 VSG327487:VSG327828 WCC327487:WCC327828 WLY327487:WLY327828 WVU327487:WVU327828 TLE982847:TLE983188 JI393023:JI393364 TE393023:TE393364 ADA393023:ADA393364 AMW393023:AMW393364 AWS393023:AWS393364 BGO393023:BGO393364 BQK393023:BQK393364 CAG393023:CAG393364 CKC393023:CKC393364 CTY393023:CTY393364 DDU393023:DDU393364 DNQ393023:DNQ393364 DXM393023:DXM393364 EHI393023:EHI393364 ERE393023:ERE393364 FBA393023:FBA393364 FKW393023:FKW393364 FUS393023:FUS393364 GEO393023:GEO393364 GOK393023:GOK393364 GYG393023:GYG393364 HIC393023:HIC393364 HRY393023:HRY393364 IBU393023:IBU393364 ILQ393023:ILQ393364 IVM393023:IVM393364 JFI393023:JFI393364 JPE393023:JPE393364 JZA393023:JZA393364 KIW393023:KIW393364 KSS393023:KSS393364 LCO393023:LCO393364 LMK393023:LMK393364 LWG393023:LWG393364 MGC393023:MGC393364 MPY393023:MPY393364 MZU393023:MZU393364 NJQ393023:NJQ393364 NTM393023:NTM393364 ODI393023:ODI393364 ONE393023:ONE393364 OXA393023:OXA393364 PGW393023:PGW393364 PQS393023:PQS393364 QAO393023:QAO393364 QKK393023:QKK393364 QUG393023:QUG393364 REC393023:REC393364 RNY393023:RNY393364 RXU393023:RXU393364 SHQ393023:SHQ393364 SRM393023:SRM393364 TBI393023:TBI393364 TLE393023:TLE393364 TVA393023:TVA393364 UEW393023:UEW393364 UOS393023:UOS393364 UYO393023:UYO393364 VIK393023:VIK393364 VSG393023:VSG393364 WCC393023:WCC393364 WLY393023:WLY393364 WVU393023:WVU393364 TVA982847:TVA983188 JI458559:JI458900 TE458559:TE458900 ADA458559:ADA458900 AMW458559:AMW458900 AWS458559:AWS458900 BGO458559:BGO458900 BQK458559:BQK458900 CAG458559:CAG458900 CKC458559:CKC458900 CTY458559:CTY458900 DDU458559:DDU458900 DNQ458559:DNQ458900 DXM458559:DXM458900 EHI458559:EHI458900 ERE458559:ERE458900 FBA458559:FBA458900 FKW458559:FKW458900 FUS458559:FUS458900 GEO458559:GEO458900 GOK458559:GOK458900 GYG458559:GYG458900 HIC458559:HIC458900 HRY458559:HRY458900 IBU458559:IBU458900 ILQ458559:ILQ458900 IVM458559:IVM458900 JFI458559:JFI458900 JPE458559:JPE458900 JZA458559:JZA458900 KIW458559:KIW458900 KSS458559:KSS458900 LCO458559:LCO458900 LMK458559:LMK458900 LWG458559:LWG458900 MGC458559:MGC458900 MPY458559:MPY458900 MZU458559:MZU458900 NJQ458559:NJQ458900 NTM458559:NTM458900 ODI458559:ODI458900 ONE458559:ONE458900 OXA458559:OXA458900 PGW458559:PGW458900 PQS458559:PQS458900 QAO458559:QAO458900 QKK458559:QKK458900 QUG458559:QUG458900 REC458559:REC458900 RNY458559:RNY458900 RXU458559:RXU458900 SHQ458559:SHQ458900 SRM458559:SRM458900 TBI458559:TBI458900 TLE458559:TLE458900 TVA458559:TVA458900 UEW458559:UEW458900 UOS458559:UOS458900 UYO458559:UYO458900 VIK458559:VIK458900 VSG458559:VSG458900 WCC458559:WCC458900 WLY458559:WLY458900 WVU458559:WVU458900 UEW982847:UEW983188 JI524095:JI524436 TE524095:TE524436 ADA524095:ADA524436 AMW524095:AMW524436 AWS524095:AWS524436 BGO524095:BGO524436 BQK524095:BQK524436 CAG524095:CAG524436 CKC524095:CKC524436 CTY524095:CTY524436 DDU524095:DDU524436 DNQ524095:DNQ524436 DXM524095:DXM524436 EHI524095:EHI524436 ERE524095:ERE524436 FBA524095:FBA524436 FKW524095:FKW524436 FUS524095:FUS524436 GEO524095:GEO524436 GOK524095:GOK524436 GYG524095:GYG524436 HIC524095:HIC524436 HRY524095:HRY524436 IBU524095:IBU524436 ILQ524095:ILQ524436 IVM524095:IVM524436 JFI524095:JFI524436 JPE524095:JPE524436 JZA524095:JZA524436 KIW524095:KIW524436 KSS524095:KSS524436 LCO524095:LCO524436 LMK524095:LMK524436 LWG524095:LWG524436 MGC524095:MGC524436 MPY524095:MPY524436 MZU524095:MZU524436 NJQ524095:NJQ524436 NTM524095:NTM524436 ODI524095:ODI524436 ONE524095:ONE524436 OXA524095:OXA524436 PGW524095:PGW524436 PQS524095:PQS524436 QAO524095:QAO524436 QKK524095:QKK524436 QUG524095:QUG524436 REC524095:REC524436 RNY524095:RNY524436 RXU524095:RXU524436 SHQ524095:SHQ524436 SRM524095:SRM524436 TBI524095:TBI524436 TLE524095:TLE524436 TVA524095:TVA524436 UEW524095:UEW524436 UOS524095:UOS524436 UYO524095:UYO524436 VIK524095:VIK524436 VSG524095:VSG524436 WCC524095:WCC524436 WLY524095:WLY524436 WVU524095:WVU524436 UOS982847:UOS983188 JI589631:JI589972 TE589631:TE589972 ADA589631:ADA589972 AMW589631:AMW589972 AWS589631:AWS589972 BGO589631:BGO589972 BQK589631:BQK589972 CAG589631:CAG589972 CKC589631:CKC589972 CTY589631:CTY589972 DDU589631:DDU589972 DNQ589631:DNQ589972 DXM589631:DXM589972 EHI589631:EHI589972 ERE589631:ERE589972 FBA589631:FBA589972 FKW589631:FKW589972 FUS589631:FUS589972 GEO589631:GEO589972 GOK589631:GOK589972 GYG589631:GYG589972 HIC589631:HIC589972 HRY589631:HRY589972 IBU589631:IBU589972 ILQ589631:ILQ589972 IVM589631:IVM589972 JFI589631:JFI589972 JPE589631:JPE589972 JZA589631:JZA589972 KIW589631:KIW589972 KSS589631:KSS589972 LCO589631:LCO589972 LMK589631:LMK589972 LWG589631:LWG589972 MGC589631:MGC589972 MPY589631:MPY589972 MZU589631:MZU589972 NJQ589631:NJQ589972 NTM589631:NTM589972 ODI589631:ODI589972 ONE589631:ONE589972 OXA589631:OXA589972 PGW589631:PGW589972 PQS589631:PQS589972 QAO589631:QAO589972 QKK589631:QKK589972 QUG589631:QUG589972 REC589631:REC589972 RNY589631:RNY589972 RXU589631:RXU589972 SHQ589631:SHQ589972 SRM589631:SRM589972 TBI589631:TBI589972 TLE589631:TLE589972 TVA589631:TVA589972 UEW589631:UEW589972 UOS589631:UOS589972 UYO589631:UYO589972 VIK589631:VIK589972 VSG589631:VSG589972 WCC589631:WCC589972 WLY589631:WLY589972 WVU589631:WVU589972 UYO982847:UYO983188 JI655167:JI655508 TE655167:TE655508 ADA655167:ADA655508 AMW655167:AMW655508 AWS655167:AWS655508 BGO655167:BGO655508 BQK655167:BQK655508 CAG655167:CAG655508 CKC655167:CKC655508 CTY655167:CTY655508 DDU655167:DDU655508 DNQ655167:DNQ655508 DXM655167:DXM655508 EHI655167:EHI655508 ERE655167:ERE655508 FBA655167:FBA655508 FKW655167:FKW655508 FUS655167:FUS655508 GEO655167:GEO655508 GOK655167:GOK655508 GYG655167:GYG655508 HIC655167:HIC655508 HRY655167:HRY655508 IBU655167:IBU655508 ILQ655167:ILQ655508 IVM655167:IVM655508 JFI655167:JFI655508 JPE655167:JPE655508 JZA655167:JZA655508 KIW655167:KIW655508 KSS655167:KSS655508 LCO655167:LCO655508 LMK655167:LMK655508 LWG655167:LWG655508 MGC655167:MGC655508 MPY655167:MPY655508 MZU655167:MZU655508 NJQ655167:NJQ655508 NTM655167:NTM655508 ODI655167:ODI655508 ONE655167:ONE655508 OXA655167:OXA655508 PGW655167:PGW655508 PQS655167:PQS655508 QAO655167:QAO655508 QKK655167:QKK655508 QUG655167:QUG655508 REC655167:REC655508 RNY655167:RNY655508 RXU655167:RXU655508 SHQ655167:SHQ655508 SRM655167:SRM655508 TBI655167:TBI655508 TLE655167:TLE655508 TVA655167:TVA655508 UEW655167:UEW655508 UOS655167:UOS655508 UYO655167:UYO655508 VIK655167:VIK655508 VSG655167:VSG655508 WCC655167:WCC655508 WLY655167:WLY655508 WVU655167:WVU655508 VIK982847:VIK983188 JI720703:JI721044 TE720703:TE721044 ADA720703:ADA721044 AMW720703:AMW721044 AWS720703:AWS721044 BGO720703:BGO721044 BQK720703:BQK721044 CAG720703:CAG721044 CKC720703:CKC721044 CTY720703:CTY721044 DDU720703:DDU721044 DNQ720703:DNQ721044 DXM720703:DXM721044 EHI720703:EHI721044 ERE720703:ERE721044 FBA720703:FBA721044 FKW720703:FKW721044 FUS720703:FUS721044 GEO720703:GEO721044 GOK720703:GOK721044 GYG720703:GYG721044 HIC720703:HIC721044 HRY720703:HRY721044 IBU720703:IBU721044 ILQ720703:ILQ721044 IVM720703:IVM721044 JFI720703:JFI721044 JPE720703:JPE721044 JZA720703:JZA721044 KIW720703:KIW721044 KSS720703:KSS721044 LCO720703:LCO721044 LMK720703:LMK721044 LWG720703:LWG721044 MGC720703:MGC721044 MPY720703:MPY721044 MZU720703:MZU721044 NJQ720703:NJQ721044 NTM720703:NTM721044 ODI720703:ODI721044 ONE720703:ONE721044 OXA720703:OXA721044 PGW720703:PGW721044 PQS720703:PQS721044 QAO720703:QAO721044 QKK720703:QKK721044 QUG720703:QUG721044 REC720703:REC721044 RNY720703:RNY721044 RXU720703:RXU721044 SHQ720703:SHQ721044 SRM720703:SRM721044 TBI720703:TBI721044 TLE720703:TLE721044 TVA720703:TVA721044 UEW720703:UEW721044 UOS720703:UOS721044 UYO720703:UYO721044 VIK720703:VIK721044 VSG720703:VSG721044 WCC720703:WCC721044 WLY720703:WLY721044 WVU720703:WVU721044 VSG982847:VSG983188 JI786239:JI786580 TE786239:TE786580 ADA786239:ADA786580 AMW786239:AMW786580 AWS786239:AWS786580 BGO786239:BGO786580 BQK786239:BQK786580 CAG786239:CAG786580 CKC786239:CKC786580 CTY786239:CTY786580 DDU786239:DDU786580 DNQ786239:DNQ786580 DXM786239:DXM786580 EHI786239:EHI786580 ERE786239:ERE786580 FBA786239:FBA786580 FKW786239:FKW786580 FUS786239:FUS786580 GEO786239:GEO786580 GOK786239:GOK786580 GYG786239:GYG786580 HIC786239:HIC786580 HRY786239:HRY786580 IBU786239:IBU786580 ILQ786239:ILQ786580 IVM786239:IVM786580 JFI786239:JFI786580 JPE786239:JPE786580 JZA786239:JZA786580 KIW786239:KIW786580 KSS786239:KSS786580 LCO786239:LCO786580 LMK786239:LMK786580 LWG786239:LWG786580 MGC786239:MGC786580 MPY786239:MPY786580 MZU786239:MZU786580 NJQ786239:NJQ786580 NTM786239:NTM786580 ODI786239:ODI786580 ONE786239:ONE786580 OXA786239:OXA786580 PGW786239:PGW786580 PQS786239:PQS786580 QAO786239:QAO786580 QKK786239:QKK786580 QUG786239:QUG786580 REC786239:REC786580 RNY786239:RNY786580 RXU786239:RXU786580 SHQ786239:SHQ786580 SRM786239:SRM786580 TBI786239:TBI786580 TLE786239:TLE786580 TVA786239:TVA786580 UEW786239:UEW786580 UOS786239:UOS786580 UYO786239:UYO786580 VIK786239:VIK786580 VSG786239:VSG786580 WCC786239:WCC786580 WLY786239:WLY786580 WVU786239:WVU786580 WCC982847:WCC983188 JI851775:JI852116 TE851775:TE852116 ADA851775:ADA852116 AMW851775:AMW852116 AWS851775:AWS852116 BGO851775:BGO852116 BQK851775:BQK852116 CAG851775:CAG852116 CKC851775:CKC852116 CTY851775:CTY852116 DDU851775:DDU852116 DNQ851775:DNQ852116 DXM851775:DXM852116 EHI851775:EHI852116 ERE851775:ERE852116 FBA851775:FBA852116 FKW851775:FKW852116 FUS851775:FUS852116 GEO851775:GEO852116 GOK851775:GOK852116 GYG851775:GYG852116 HIC851775:HIC852116 HRY851775:HRY852116 IBU851775:IBU852116 ILQ851775:ILQ852116 IVM851775:IVM852116 JFI851775:JFI852116 JPE851775:JPE852116 JZA851775:JZA852116 KIW851775:KIW852116 KSS851775:KSS852116 LCO851775:LCO852116 LMK851775:LMK852116 LWG851775:LWG852116 MGC851775:MGC852116 MPY851775:MPY852116 MZU851775:MZU852116 NJQ851775:NJQ852116 NTM851775:NTM852116 ODI851775:ODI852116 ONE851775:ONE852116 OXA851775:OXA852116 PGW851775:PGW852116 PQS851775:PQS852116 QAO851775:QAO852116 QKK851775:QKK852116 QUG851775:QUG852116 REC851775:REC852116 RNY851775:RNY852116 RXU851775:RXU852116 SHQ851775:SHQ852116 SRM851775:SRM852116 TBI851775:TBI852116 TLE851775:TLE852116 TVA851775:TVA852116 UEW851775:UEW852116 UOS851775:UOS852116 UYO851775:UYO852116 VIK851775:VIK852116 VSG851775:VSG852116 WCC851775:WCC852116 WLY851775:WLY852116 WVU851775:WVU852116 WLY982847:WLY983188 JI917311:JI917652 TE917311:TE917652 ADA917311:ADA917652 AMW917311:AMW917652 AWS917311:AWS917652 BGO917311:BGO917652 BQK917311:BQK917652 CAG917311:CAG917652 CKC917311:CKC917652 CTY917311:CTY917652 DDU917311:DDU917652 DNQ917311:DNQ917652 DXM917311:DXM917652 EHI917311:EHI917652 ERE917311:ERE917652 FBA917311:FBA917652 FKW917311:FKW917652 FUS917311:FUS917652 GEO917311:GEO917652 GOK917311:GOK917652 GYG917311:GYG917652 HIC917311:HIC917652 HRY917311:HRY917652 IBU917311:IBU917652 ILQ917311:ILQ917652 IVM917311:IVM917652 JFI917311:JFI917652 JPE917311:JPE917652 JZA917311:JZA917652 KIW917311:KIW917652 KSS917311:KSS917652 LCO917311:LCO917652 LMK917311:LMK917652 LWG917311:LWG917652 MGC917311:MGC917652 MPY917311:MPY917652 MZU917311:MZU917652 NJQ917311:NJQ917652 NTM917311:NTM917652 ODI917311:ODI917652 ONE917311:ONE917652 OXA917311:OXA917652 PGW917311:PGW917652 PQS917311:PQS917652 QAO917311:QAO917652 QKK917311:QKK917652 QUG917311:QUG917652 REC917311:REC917652 RNY917311:RNY917652 RXU917311:RXU917652 SHQ917311:SHQ917652 SRM917311:SRM917652 TBI917311:TBI917652 TLE917311:TLE917652 TVA917311:TVA917652 UEW917311:UEW917652 UOS917311:UOS917652 UYO917311:UYO917652 VIK917311:VIK917652 VSG917311:VSG917652 WCC917311:WCC917652 WLY917311:WLY917652 WVU917311:WVU917652 WVU982847:WVU983188 JI982847:JI983188 TE982847:TE983188 ADA982847:ADA983188 AMW982847:AMW983188 AWS982847:AWS983188 BGO982847:BGO983188 BQK982847:BQK983188 CAG982847:CAG983188 CKC982847:CKC983188 CTY982847:CTY983188 DDU982847:DDU983188 DNQ982847:DNQ983188 DXM982847:DXM983188 EHI982847:EHI983188 ERE982847:ERE983188 FBA982847:FBA983188 FKW982847:FKW983188 FUS982847:FUS983188 GEO982847:GEO983188 GOK982847:GOK983188 GYG982847:GYG983188 HIC982847:HIC983188 HRY982847:HRY983188 IBU982847:IBU983188 ILQ982847:ILQ983188 IVM982847:IVM983188 JFI982847:JFI983188 JPE982847:JPE983188 JZA982847:JZA983188 KIW982847:KIW983188 KSS982847:KSS983188 LCO982847:LCO983188 LMK982847:LMK983188 LWG982847:LWG983188 MGC982847:MGC983188 MPY982847:MPY983188 MZU982847:MZU983188 NJQ982847:NJQ983188 NTM982847:NTM983188 ODI982847:ODI983188 ONE982847:ONE983188 OXA982847:OXA983188 PGW982847:PGW983188 PQS982847:PQS983188 QAO982847:QAO983188 QKK982847:QKK983188 QUG982847:QUG983188 JI7:JI150 TE7:TE150 ADA7:ADA150 AMW7:AMW150 AWS7:AWS150 BGO7:BGO150 BQK7:BQK150 CAG7:CAG150 CKC7:CKC150 CTY7:CTY150 DDU7:DDU150 DNQ7:DNQ150 DXM7:DXM150 EHI7:EHI150 ERE7:ERE150 FBA7:FBA150 FKW7:FKW150 FUS7:FUS150 GEO7:GEO150 GOK7:GOK150 GYG7:GYG150 HIC7:HIC150 HRY7:HRY150 IBU7:IBU150 ILQ7:ILQ150 IVM7:IVM150 JFI7:JFI150 JPE7:JPE150 JZA7:JZA150 KIW7:KIW150 KSS7:KSS150 LCO7:LCO150 LMK7:LMK150 LWG7:LWG150 MGC7:MGC150 MPY7:MPY150 MZU7:MZU150 NJQ7:NJQ150 NTM7:NTM150 ODI7:ODI150 ONE7:ONE150 OXA7:OXA150 PGW7:PGW150 PQS7:PQS150 QAO7:QAO150 QKK7:QKK150 QUG7:QUG150 REC7:REC150 RNY7:RNY150 RXU7:RXU150 SHQ7:SHQ150 SRM7:SRM150 TBI7:TBI150 TLE7:TLE150 TVA7:TVA150 UEW7:UEW150 UOS7:UOS150 UYO7:UYO150 VIK7:VIK150 VSG7:VSG150 WCC7:WCC150 WLY7:WLY150 WVU7:WVU150" xr:uid="{00000000-0002-0000-0000-000004000000}">
      <formula1>ACCOMPAGNO</formula1>
    </dataValidation>
    <dataValidation type="list" allowBlank="1" showInputMessage="1" showErrorMessage="1" sqref="RDT982847:RDT983188 RNP982847:RNP983188 IZ65343:IZ65684 SV65343:SV65684 ACR65343:ACR65684 AMN65343:AMN65684 AWJ65343:AWJ65684 BGF65343:BGF65684 BQB65343:BQB65684 BZX65343:BZX65684 CJT65343:CJT65684 CTP65343:CTP65684 DDL65343:DDL65684 DNH65343:DNH65684 DXD65343:DXD65684 EGZ65343:EGZ65684 EQV65343:EQV65684 FAR65343:FAR65684 FKN65343:FKN65684 FUJ65343:FUJ65684 GEF65343:GEF65684 GOB65343:GOB65684 GXX65343:GXX65684 HHT65343:HHT65684 HRP65343:HRP65684 IBL65343:IBL65684 ILH65343:ILH65684 IVD65343:IVD65684 JEZ65343:JEZ65684 JOV65343:JOV65684 JYR65343:JYR65684 KIN65343:KIN65684 KSJ65343:KSJ65684 LCF65343:LCF65684 LMB65343:LMB65684 LVX65343:LVX65684 MFT65343:MFT65684 MPP65343:MPP65684 MZL65343:MZL65684 NJH65343:NJH65684 NTD65343:NTD65684 OCZ65343:OCZ65684 OMV65343:OMV65684 OWR65343:OWR65684 PGN65343:PGN65684 PQJ65343:PQJ65684 QAF65343:QAF65684 QKB65343:QKB65684 QTX65343:QTX65684 RDT65343:RDT65684 RNP65343:RNP65684 RXL65343:RXL65684 SHH65343:SHH65684 SRD65343:SRD65684 TAZ65343:TAZ65684 TKV65343:TKV65684 TUR65343:TUR65684 UEN65343:UEN65684 UOJ65343:UOJ65684 UYF65343:UYF65684 VIB65343:VIB65684 VRX65343:VRX65684 WBT65343:WBT65684 WLP65343:WLP65684 WVL65343:WVL65684 RXL982847:RXL983188 IZ130879:IZ131220 SV130879:SV131220 ACR130879:ACR131220 AMN130879:AMN131220 AWJ130879:AWJ131220 BGF130879:BGF131220 BQB130879:BQB131220 BZX130879:BZX131220 CJT130879:CJT131220 CTP130879:CTP131220 DDL130879:DDL131220 DNH130879:DNH131220 DXD130879:DXD131220 EGZ130879:EGZ131220 EQV130879:EQV131220 FAR130879:FAR131220 FKN130879:FKN131220 FUJ130879:FUJ131220 GEF130879:GEF131220 GOB130879:GOB131220 GXX130879:GXX131220 HHT130879:HHT131220 HRP130879:HRP131220 IBL130879:IBL131220 ILH130879:ILH131220 IVD130879:IVD131220 JEZ130879:JEZ131220 JOV130879:JOV131220 JYR130879:JYR131220 KIN130879:KIN131220 KSJ130879:KSJ131220 LCF130879:LCF131220 LMB130879:LMB131220 LVX130879:LVX131220 MFT130879:MFT131220 MPP130879:MPP131220 MZL130879:MZL131220 NJH130879:NJH131220 NTD130879:NTD131220 OCZ130879:OCZ131220 OMV130879:OMV131220 OWR130879:OWR131220 PGN130879:PGN131220 PQJ130879:PQJ131220 QAF130879:QAF131220 QKB130879:QKB131220 QTX130879:QTX131220 RDT130879:RDT131220 RNP130879:RNP131220 RXL130879:RXL131220 SHH130879:SHH131220 SRD130879:SRD131220 TAZ130879:TAZ131220 TKV130879:TKV131220 TUR130879:TUR131220 UEN130879:UEN131220 UOJ130879:UOJ131220 UYF130879:UYF131220 VIB130879:VIB131220 VRX130879:VRX131220 WBT130879:WBT131220 WLP130879:WLP131220 WVL130879:WVL131220 SHH982847:SHH983188 IZ196415:IZ196756 SV196415:SV196756 ACR196415:ACR196756 AMN196415:AMN196756 AWJ196415:AWJ196756 BGF196415:BGF196756 BQB196415:BQB196756 BZX196415:BZX196756 CJT196415:CJT196756 CTP196415:CTP196756 DDL196415:DDL196756 DNH196415:DNH196756 DXD196415:DXD196756 EGZ196415:EGZ196756 EQV196415:EQV196756 FAR196415:FAR196756 FKN196415:FKN196756 FUJ196415:FUJ196756 GEF196415:GEF196756 GOB196415:GOB196756 GXX196415:GXX196756 HHT196415:HHT196756 HRP196415:HRP196756 IBL196415:IBL196756 ILH196415:ILH196756 IVD196415:IVD196756 JEZ196415:JEZ196756 JOV196415:JOV196756 JYR196415:JYR196756 KIN196415:KIN196756 KSJ196415:KSJ196756 LCF196415:LCF196756 LMB196415:LMB196756 LVX196415:LVX196756 MFT196415:MFT196756 MPP196415:MPP196756 MZL196415:MZL196756 NJH196415:NJH196756 NTD196415:NTD196756 OCZ196415:OCZ196756 OMV196415:OMV196756 OWR196415:OWR196756 PGN196415:PGN196756 PQJ196415:PQJ196756 QAF196415:QAF196756 QKB196415:QKB196756 QTX196415:QTX196756 RDT196415:RDT196756 RNP196415:RNP196756 RXL196415:RXL196756 SHH196415:SHH196756 SRD196415:SRD196756 TAZ196415:TAZ196756 TKV196415:TKV196756 TUR196415:TUR196756 UEN196415:UEN196756 UOJ196415:UOJ196756 UYF196415:UYF196756 VIB196415:VIB196756 VRX196415:VRX196756 WBT196415:WBT196756 WLP196415:WLP196756 WVL196415:WVL196756 SRD982847:SRD983188 IZ261951:IZ262292 SV261951:SV262292 ACR261951:ACR262292 AMN261951:AMN262292 AWJ261951:AWJ262292 BGF261951:BGF262292 BQB261951:BQB262292 BZX261951:BZX262292 CJT261951:CJT262292 CTP261951:CTP262292 DDL261951:DDL262292 DNH261951:DNH262292 DXD261951:DXD262292 EGZ261951:EGZ262292 EQV261951:EQV262292 FAR261951:FAR262292 FKN261951:FKN262292 FUJ261951:FUJ262292 GEF261951:GEF262292 GOB261951:GOB262292 GXX261951:GXX262292 HHT261951:HHT262292 HRP261951:HRP262292 IBL261951:IBL262292 ILH261951:ILH262292 IVD261951:IVD262292 JEZ261951:JEZ262292 JOV261951:JOV262292 JYR261951:JYR262292 KIN261951:KIN262292 KSJ261951:KSJ262292 LCF261951:LCF262292 LMB261951:LMB262292 LVX261951:LVX262292 MFT261951:MFT262292 MPP261951:MPP262292 MZL261951:MZL262292 NJH261951:NJH262292 NTD261951:NTD262292 OCZ261951:OCZ262292 OMV261951:OMV262292 OWR261951:OWR262292 PGN261951:PGN262292 PQJ261951:PQJ262292 QAF261951:QAF262292 QKB261951:QKB262292 QTX261951:QTX262292 RDT261951:RDT262292 RNP261951:RNP262292 RXL261951:RXL262292 SHH261951:SHH262292 SRD261951:SRD262292 TAZ261951:TAZ262292 TKV261951:TKV262292 TUR261951:TUR262292 UEN261951:UEN262292 UOJ261951:UOJ262292 UYF261951:UYF262292 VIB261951:VIB262292 VRX261951:VRX262292 WBT261951:WBT262292 WLP261951:WLP262292 WVL261951:WVL262292 TAZ982847:TAZ983188 IZ327487:IZ327828 SV327487:SV327828 ACR327487:ACR327828 AMN327487:AMN327828 AWJ327487:AWJ327828 BGF327487:BGF327828 BQB327487:BQB327828 BZX327487:BZX327828 CJT327487:CJT327828 CTP327487:CTP327828 DDL327487:DDL327828 DNH327487:DNH327828 DXD327487:DXD327828 EGZ327487:EGZ327828 EQV327487:EQV327828 FAR327487:FAR327828 FKN327487:FKN327828 FUJ327487:FUJ327828 GEF327487:GEF327828 GOB327487:GOB327828 GXX327487:GXX327828 HHT327487:HHT327828 HRP327487:HRP327828 IBL327487:IBL327828 ILH327487:ILH327828 IVD327487:IVD327828 JEZ327487:JEZ327828 JOV327487:JOV327828 JYR327487:JYR327828 KIN327487:KIN327828 KSJ327487:KSJ327828 LCF327487:LCF327828 LMB327487:LMB327828 LVX327487:LVX327828 MFT327487:MFT327828 MPP327487:MPP327828 MZL327487:MZL327828 NJH327487:NJH327828 NTD327487:NTD327828 OCZ327487:OCZ327828 OMV327487:OMV327828 OWR327487:OWR327828 PGN327487:PGN327828 PQJ327487:PQJ327828 QAF327487:QAF327828 QKB327487:QKB327828 QTX327487:QTX327828 RDT327487:RDT327828 RNP327487:RNP327828 RXL327487:RXL327828 SHH327487:SHH327828 SRD327487:SRD327828 TAZ327487:TAZ327828 TKV327487:TKV327828 TUR327487:TUR327828 UEN327487:UEN327828 UOJ327487:UOJ327828 UYF327487:UYF327828 VIB327487:VIB327828 VRX327487:VRX327828 WBT327487:WBT327828 WLP327487:WLP327828 WVL327487:WVL327828 TKV982847:TKV983188 IZ393023:IZ393364 SV393023:SV393364 ACR393023:ACR393364 AMN393023:AMN393364 AWJ393023:AWJ393364 BGF393023:BGF393364 BQB393023:BQB393364 BZX393023:BZX393364 CJT393023:CJT393364 CTP393023:CTP393364 DDL393023:DDL393364 DNH393023:DNH393364 DXD393023:DXD393364 EGZ393023:EGZ393364 EQV393023:EQV393364 FAR393023:FAR393364 FKN393023:FKN393364 FUJ393023:FUJ393364 GEF393023:GEF393364 GOB393023:GOB393364 GXX393023:GXX393364 HHT393023:HHT393364 HRP393023:HRP393364 IBL393023:IBL393364 ILH393023:ILH393364 IVD393023:IVD393364 JEZ393023:JEZ393364 JOV393023:JOV393364 JYR393023:JYR393364 KIN393023:KIN393364 KSJ393023:KSJ393364 LCF393023:LCF393364 LMB393023:LMB393364 LVX393023:LVX393364 MFT393023:MFT393364 MPP393023:MPP393364 MZL393023:MZL393364 NJH393023:NJH393364 NTD393023:NTD393364 OCZ393023:OCZ393364 OMV393023:OMV393364 OWR393023:OWR393364 PGN393023:PGN393364 PQJ393023:PQJ393364 QAF393023:QAF393364 QKB393023:QKB393364 QTX393023:QTX393364 RDT393023:RDT393364 RNP393023:RNP393364 RXL393023:RXL393364 SHH393023:SHH393364 SRD393023:SRD393364 TAZ393023:TAZ393364 TKV393023:TKV393364 TUR393023:TUR393364 UEN393023:UEN393364 UOJ393023:UOJ393364 UYF393023:UYF393364 VIB393023:VIB393364 VRX393023:VRX393364 WBT393023:WBT393364 WLP393023:WLP393364 WVL393023:WVL393364 TUR982847:TUR983188 IZ458559:IZ458900 SV458559:SV458900 ACR458559:ACR458900 AMN458559:AMN458900 AWJ458559:AWJ458900 BGF458559:BGF458900 BQB458559:BQB458900 BZX458559:BZX458900 CJT458559:CJT458900 CTP458559:CTP458900 DDL458559:DDL458900 DNH458559:DNH458900 DXD458559:DXD458900 EGZ458559:EGZ458900 EQV458559:EQV458900 FAR458559:FAR458900 FKN458559:FKN458900 FUJ458559:FUJ458900 GEF458559:GEF458900 GOB458559:GOB458900 GXX458559:GXX458900 HHT458559:HHT458900 HRP458559:HRP458900 IBL458559:IBL458900 ILH458559:ILH458900 IVD458559:IVD458900 JEZ458559:JEZ458900 JOV458559:JOV458900 JYR458559:JYR458900 KIN458559:KIN458900 KSJ458559:KSJ458900 LCF458559:LCF458900 LMB458559:LMB458900 LVX458559:LVX458900 MFT458559:MFT458900 MPP458559:MPP458900 MZL458559:MZL458900 NJH458559:NJH458900 NTD458559:NTD458900 OCZ458559:OCZ458900 OMV458559:OMV458900 OWR458559:OWR458900 PGN458559:PGN458900 PQJ458559:PQJ458900 QAF458559:QAF458900 QKB458559:QKB458900 QTX458559:QTX458900 RDT458559:RDT458900 RNP458559:RNP458900 RXL458559:RXL458900 SHH458559:SHH458900 SRD458559:SRD458900 TAZ458559:TAZ458900 TKV458559:TKV458900 TUR458559:TUR458900 UEN458559:UEN458900 UOJ458559:UOJ458900 UYF458559:UYF458900 VIB458559:VIB458900 VRX458559:VRX458900 WBT458559:WBT458900 WLP458559:WLP458900 WVL458559:WVL458900 UEN982847:UEN983188 IZ524095:IZ524436 SV524095:SV524436 ACR524095:ACR524436 AMN524095:AMN524436 AWJ524095:AWJ524436 BGF524095:BGF524436 BQB524095:BQB524436 BZX524095:BZX524436 CJT524095:CJT524436 CTP524095:CTP524436 DDL524095:DDL524436 DNH524095:DNH524436 DXD524095:DXD524436 EGZ524095:EGZ524436 EQV524095:EQV524436 FAR524095:FAR524436 FKN524095:FKN524436 FUJ524095:FUJ524436 GEF524095:GEF524436 GOB524095:GOB524436 GXX524095:GXX524436 HHT524095:HHT524436 HRP524095:HRP524436 IBL524095:IBL524436 ILH524095:ILH524436 IVD524095:IVD524436 JEZ524095:JEZ524436 JOV524095:JOV524436 JYR524095:JYR524436 KIN524095:KIN524436 KSJ524095:KSJ524436 LCF524095:LCF524436 LMB524095:LMB524436 LVX524095:LVX524436 MFT524095:MFT524436 MPP524095:MPP524436 MZL524095:MZL524436 NJH524095:NJH524436 NTD524095:NTD524436 OCZ524095:OCZ524436 OMV524095:OMV524436 OWR524095:OWR524436 PGN524095:PGN524436 PQJ524095:PQJ524436 QAF524095:QAF524436 QKB524095:QKB524436 QTX524095:QTX524436 RDT524095:RDT524436 RNP524095:RNP524436 RXL524095:RXL524436 SHH524095:SHH524436 SRD524095:SRD524436 TAZ524095:TAZ524436 TKV524095:TKV524436 TUR524095:TUR524436 UEN524095:UEN524436 UOJ524095:UOJ524436 UYF524095:UYF524436 VIB524095:VIB524436 VRX524095:VRX524436 WBT524095:WBT524436 WLP524095:WLP524436 WVL524095:WVL524436 UOJ982847:UOJ983188 IZ589631:IZ589972 SV589631:SV589972 ACR589631:ACR589972 AMN589631:AMN589972 AWJ589631:AWJ589972 BGF589631:BGF589972 BQB589631:BQB589972 BZX589631:BZX589972 CJT589631:CJT589972 CTP589631:CTP589972 DDL589631:DDL589972 DNH589631:DNH589972 DXD589631:DXD589972 EGZ589631:EGZ589972 EQV589631:EQV589972 FAR589631:FAR589972 FKN589631:FKN589972 FUJ589631:FUJ589972 GEF589631:GEF589972 GOB589631:GOB589972 GXX589631:GXX589972 HHT589631:HHT589972 HRP589631:HRP589972 IBL589631:IBL589972 ILH589631:ILH589972 IVD589631:IVD589972 JEZ589631:JEZ589972 JOV589631:JOV589972 JYR589631:JYR589972 KIN589631:KIN589972 KSJ589631:KSJ589972 LCF589631:LCF589972 LMB589631:LMB589972 LVX589631:LVX589972 MFT589631:MFT589972 MPP589631:MPP589972 MZL589631:MZL589972 NJH589631:NJH589972 NTD589631:NTD589972 OCZ589631:OCZ589972 OMV589631:OMV589972 OWR589631:OWR589972 PGN589631:PGN589972 PQJ589631:PQJ589972 QAF589631:QAF589972 QKB589631:QKB589972 QTX589631:QTX589972 RDT589631:RDT589972 RNP589631:RNP589972 RXL589631:RXL589972 SHH589631:SHH589972 SRD589631:SRD589972 TAZ589631:TAZ589972 TKV589631:TKV589972 TUR589631:TUR589972 UEN589631:UEN589972 UOJ589631:UOJ589972 UYF589631:UYF589972 VIB589631:VIB589972 VRX589631:VRX589972 WBT589631:WBT589972 WLP589631:WLP589972 WVL589631:WVL589972 UYF982847:UYF983188 IZ655167:IZ655508 SV655167:SV655508 ACR655167:ACR655508 AMN655167:AMN655508 AWJ655167:AWJ655508 BGF655167:BGF655508 BQB655167:BQB655508 BZX655167:BZX655508 CJT655167:CJT655508 CTP655167:CTP655508 DDL655167:DDL655508 DNH655167:DNH655508 DXD655167:DXD655508 EGZ655167:EGZ655508 EQV655167:EQV655508 FAR655167:FAR655508 FKN655167:FKN655508 FUJ655167:FUJ655508 GEF655167:GEF655508 GOB655167:GOB655508 GXX655167:GXX655508 HHT655167:HHT655508 HRP655167:HRP655508 IBL655167:IBL655508 ILH655167:ILH655508 IVD655167:IVD655508 JEZ655167:JEZ655508 JOV655167:JOV655508 JYR655167:JYR655508 KIN655167:KIN655508 KSJ655167:KSJ655508 LCF655167:LCF655508 LMB655167:LMB655508 LVX655167:LVX655508 MFT655167:MFT655508 MPP655167:MPP655508 MZL655167:MZL655508 NJH655167:NJH655508 NTD655167:NTD655508 OCZ655167:OCZ655508 OMV655167:OMV655508 OWR655167:OWR655508 PGN655167:PGN655508 PQJ655167:PQJ655508 QAF655167:QAF655508 QKB655167:QKB655508 QTX655167:QTX655508 RDT655167:RDT655508 RNP655167:RNP655508 RXL655167:RXL655508 SHH655167:SHH655508 SRD655167:SRD655508 TAZ655167:TAZ655508 TKV655167:TKV655508 TUR655167:TUR655508 UEN655167:UEN655508 UOJ655167:UOJ655508 UYF655167:UYF655508 VIB655167:VIB655508 VRX655167:VRX655508 WBT655167:WBT655508 WLP655167:WLP655508 WVL655167:WVL655508 VIB982847:VIB983188 IZ720703:IZ721044 SV720703:SV721044 ACR720703:ACR721044 AMN720703:AMN721044 AWJ720703:AWJ721044 BGF720703:BGF721044 BQB720703:BQB721044 BZX720703:BZX721044 CJT720703:CJT721044 CTP720703:CTP721044 DDL720703:DDL721044 DNH720703:DNH721044 DXD720703:DXD721044 EGZ720703:EGZ721044 EQV720703:EQV721044 FAR720703:FAR721044 FKN720703:FKN721044 FUJ720703:FUJ721044 GEF720703:GEF721044 GOB720703:GOB721044 GXX720703:GXX721044 HHT720703:HHT721044 HRP720703:HRP721044 IBL720703:IBL721044 ILH720703:ILH721044 IVD720703:IVD721044 JEZ720703:JEZ721044 JOV720703:JOV721044 JYR720703:JYR721044 KIN720703:KIN721044 KSJ720703:KSJ721044 LCF720703:LCF721044 LMB720703:LMB721044 LVX720703:LVX721044 MFT720703:MFT721044 MPP720703:MPP721044 MZL720703:MZL721044 NJH720703:NJH721044 NTD720703:NTD721044 OCZ720703:OCZ721044 OMV720703:OMV721044 OWR720703:OWR721044 PGN720703:PGN721044 PQJ720703:PQJ721044 QAF720703:QAF721044 QKB720703:QKB721044 QTX720703:QTX721044 RDT720703:RDT721044 RNP720703:RNP721044 RXL720703:RXL721044 SHH720703:SHH721044 SRD720703:SRD721044 TAZ720703:TAZ721044 TKV720703:TKV721044 TUR720703:TUR721044 UEN720703:UEN721044 UOJ720703:UOJ721044 UYF720703:UYF721044 VIB720703:VIB721044 VRX720703:VRX721044 WBT720703:WBT721044 WLP720703:WLP721044 WVL720703:WVL721044 VRX982847:VRX983188 IZ786239:IZ786580 SV786239:SV786580 ACR786239:ACR786580 AMN786239:AMN786580 AWJ786239:AWJ786580 BGF786239:BGF786580 BQB786239:BQB786580 BZX786239:BZX786580 CJT786239:CJT786580 CTP786239:CTP786580 DDL786239:DDL786580 DNH786239:DNH786580 DXD786239:DXD786580 EGZ786239:EGZ786580 EQV786239:EQV786580 FAR786239:FAR786580 FKN786239:FKN786580 FUJ786239:FUJ786580 GEF786239:GEF786580 GOB786239:GOB786580 GXX786239:GXX786580 HHT786239:HHT786580 HRP786239:HRP786580 IBL786239:IBL786580 ILH786239:ILH786580 IVD786239:IVD786580 JEZ786239:JEZ786580 JOV786239:JOV786580 JYR786239:JYR786580 KIN786239:KIN786580 KSJ786239:KSJ786580 LCF786239:LCF786580 LMB786239:LMB786580 LVX786239:LVX786580 MFT786239:MFT786580 MPP786239:MPP786580 MZL786239:MZL786580 NJH786239:NJH786580 NTD786239:NTD786580 OCZ786239:OCZ786580 OMV786239:OMV786580 OWR786239:OWR786580 PGN786239:PGN786580 PQJ786239:PQJ786580 QAF786239:QAF786580 QKB786239:QKB786580 QTX786239:QTX786580 RDT786239:RDT786580 RNP786239:RNP786580 RXL786239:RXL786580 SHH786239:SHH786580 SRD786239:SRD786580 TAZ786239:TAZ786580 TKV786239:TKV786580 TUR786239:TUR786580 UEN786239:UEN786580 UOJ786239:UOJ786580 UYF786239:UYF786580 VIB786239:VIB786580 VRX786239:VRX786580 WBT786239:WBT786580 WLP786239:WLP786580 WVL786239:WVL786580 WBT982847:WBT983188 IZ851775:IZ852116 SV851775:SV852116 ACR851775:ACR852116 AMN851775:AMN852116 AWJ851775:AWJ852116 BGF851775:BGF852116 BQB851775:BQB852116 BZX851775:BZX852116 CJT851775:CJT852116 CTP851775:CTP852116 DDL851775:DDL852116 DNH851775:DNH852116 DXD851775:DXD852116 EGZ851775:EGZ852116 EQV851775:EQV852116 FAR851775:FAR852116 FKN851775:FKN852116 FUJ851775:FUJ852116 GEF851775:GEF852116 GOB851775:GOB852116 GXX851775:GXX852116 HHT851775:HHT852116 HRP851775:HRP852116 IBL851775:IBL852116 ILH851775:ILH852116 IVD851775:IVD852116 JEZ851775:JEZ852116 JOV851775:JOV852116 JYR851775:JYR852116 KIN851775:KIN852116 KSJ851775:KSJ852116 LCF851775:LCF852116 LMB851775:LMB852116 LVX851775:LVX852116 MFT851775:MFT852116 MPP851775:MPP852116 MZL851775:MZL852116 NJH851775:NJH852116 NTD851775:NTD852116 OCZ851775:OCZ852116 OMV851775:OMV852116 OWR851775:OWR852116 PGN851775:PGN852116 PQJ851775:PQJ852116 QAF851775:QAF852116 QKB851775:QKB852116 QTX851775:QTX852116 RDT851775:RDT852116 RNP851775:RNP852116 RXL851775:RXL852116 SHH851775:SHH852116 SRD851775:SRD852116 TAZ851775:TAZ852116 TKV851775:TKV852116 TUR851775:TUR852116 UEN851775:UEN852116 UOJ851775:UOJ852116 UYF851775:UYF852116 VIB851775:VIB852116 VRX851775:VRX852116 WBT851775:WBT852116 WLP851775:WLP852116 WVL851775:WVL852116 WLP982847:WLP983188 IZ917311:IZ917652 SV917311:SV917652 ACR917311:ACR917652 AMN917311:AMN917652 AWJ917311:AWJ917652 BGF917311:BGF917652 BQB917311:BQB917652 BZX917311:BZX917652 CJT917311:CJT917652 CTP917311:CTP917652 DDL917311:DDL917652 DNH917311:DNH917652 DXD917311:DXD917652 EGZ917311:EGZ917652 EQV917311:EQV917652 FAR917311:FAR917652 FKN917311:FKN917652 FUJ917311:FUJ917652 GEF917311:GEF917652 GOB917311:GOB917652 GXX917311:GXX917652 HHT917311:HHT917652 HRP917311:HRP917652 IBL917311:IBL917652 ILH917311:ILH917652 IVD917311:IVD917652 JEZ917311:JEZ917652 JOV917311:JOV917652 JYR917311:JYR917652 KIN917311:KIN917652 KSJ917311:KSJ917652 LCF917311:LCF917652 LMB917311:LMB917652 LVX917311:LVX917652 MFT917311:MFT917652 MPP917311:MPP917652 MZL917311:MZL917652 NJH917311:NJH917652 NTD917311:NTD917652 OCZ917311:OCZ917652 OMV917311:OMV917652 OWR917311:OWR917652 PGN917311:PGN917652 PQJ917311:PQJ917652 QAF917311:QAF917652 QKB917311:QKB917652 QTX917311:QTX917652 RDT917311:RDT917652 RNP917311:RNP917652 RXL917311:RXL917652 SHH917311:SHH917652 SRD917311:SRD917652 TAZ917311:TAZ917652 TKV917311:TKV917652 TUR917311:TUR917652 UEN917311:UEN917652 UOJ917311:UOJ917652 UYF917311:UYF917652 VIB917311:VIB917652 VRX917311:VRX917652 WBT917311:WBT917652 WLP917311:WLP917652 WVL917311:WVL917652 WVL982847:WVL983188 IZ982847:IZ983188 SV982847:SV983188 ACR982847:ACR983188 AMN982847:AMN983188 AWJ982847:AWJ983188 BGF982847:BGF983188 BQB982847:BQB983188 BZX982847:BZX983188 CJT982847:CJT983188 CTP982847:CTP983188 DDL982847:DDL983188 DNH982847:DNH983188 DXD982847:DXD983188 EGZ982847:EGZ983188 EQV982847:EQV983188 FAR982847:FAR983188 FKN982847:FKN983188 FUJ982847:FUJ983188 GEF982847:GEF983188 GOB982847:GOB983188 GXX982847:GXX983188 HHT982847:HHT983188 HRP982847:HRP983188 IBL982847:IBL983188 ILH982847:ILH983188 IVD982847:IVD983188 JEZ982847:JEZ983188 JOV982847:JOV983188 JYR982847:JYR983188 KIN982847:KIN983188 KSJ982847:KSJ983188 LCF982847:LCF983188 LMB982847:LMB983188 LVX982847:LVX983188 MFT982847:MFT983188 MPP982847:MPP983188 MZL982847:MZL983188 NJH982847:NJH983188 NTD982847:NTD983188 OCZ982847:OCZ983188 OMV982847:OMV983188 OWR982847:OWR983188 PGN982847:PGN983188 PQJ982847:PQJ983188 QAF982847:QAF983188 QKB982847:QKB983188 QTX982847:QTX983188 IZ7:IZ150 SV7:SV150 ACR7:ACR150 AMN7:AMN150 AWJ7:AWJ150 BGF7:BGF150 BQB7:BQB150 BZX7:BZX150 CJT7:CJT150 CTP7:CTP150 DDL7:DDL150 DNH7:DNH150 DXD7:DXD150 EGZ7:EGZ150 EQV7:EQV150 FAR7:FAR150 FKN7:FKN150 FUJ7:FUJ150 GEF7:GEF150 GOB7:GOB150 GXX7:GXX150 HHT7:HHT150 HRP7:HRP150 IBL7:IBL150 ILH7:ILH150 IVD7:IVD150 JEZ7:JEZ150 JOV7:JOV150 JYR7:JYR150 KIN7:KIN150 KSJ7:KSJ150 LCF7:LCF150 LMB7:LMB150 LVX7:LVX150 MFT7:MFT150 MPP7:MPP150 MZL7:MZL150 NJH7:NJH150 NTD7:NTD150 OCZ7:OCZ150 OMV7:OMV150 OWR7:OWR150 PGN7:PGN150 PQJ7:PQJ150 QAF7:QAF150 QKB7:QKB150 QTX7:QTX150 RDT7:RDT150 RNP7:RNP150 RXL7:RXL150 SHH7:SHH150 SRD7:SRD150 TAZ7:TAZ150 TKV7:TKV150 TUR7:TUR150 UEN7:UEN150 UOJ7:UOJ150 UYF7:UYF150 VIB7:VIB150 VRX7:VRX150 WBT7:WBT150 WLP7:WLP150 WVL7:WVL150" xr:uid="{00000000-0002-0000-0000-000005000000}">
      <formula1>STRUTTURE_SRSR24H</formula1>
    </dataValidation>
    <dataValidation allowBlank="1" showInputMessage="1" showErrorMessage="1" prompt="COMPILARE " sqref="D2:AB2" xr:uid="{00000000-0002-0000-0000-00000A000000}"/>
    <dataValidation allowBlank="1" showInputMessage="1" showErrorMessage="1" prompt="COMPILARE " sqref="D3:AB3" xr:uid="{00000000-0002-0000-0000-00000B000000}"/>
    <dataValidation allowBlank="1" showInputMessage="1" showErrorMessage="1" prompt="COMPILARE" sqref="D4:AB4" xr:uid="{00000000-0002-0000-0000-00000C000000}"/>
    <dataValidation type="whole" allowBlank="1" showInputMessage="1" showErrorMessage="1" error="massimo 365" prompt="compilare " sqref="H7:H149" xr:uid="{A0B92216-8E1D-49F4-800F-61ADEB9CA15A}">
      <formula1>1</formula1>
      <formula2>365</formula2>
    </dataValidation>
    <dataValidation type="decimal" showInputMessage="1" showErrorMessage="1" error="ISEE tra 0,00 e 20.000,00" prompt="Compilare sempre" sqref="M7:M149" xr:uid="{107697F0-829F-425C-9A00-9DDE5F158F20}">
      <formula1>0</formula1>
      <formula2>20000</formula2>
    </dataValidation>
    <dataValidation type="date" allowBlank="1" showInputMessage="1" showErrorMessage="1" error="nserire data compresa nel periodo 01/01/2025 - 31/12/2025" prompt="compilare " sqref="G7:G149 F9:F149" xr:uid="{D9652F17-F21A-4B3C-BC89-8047AB8AEC41}">
      <formula1>45658</formula1>
      <formula2>46022</formula2>
    </dataValidation>
    <dataValidation type="date" allowBlank="1" showInputMessage="1" showErrorMessage="1" error="Inserire data compresa nel periodo 01/01/2025 - 31/12/2025" prompt="compilare " sqref="F7:F8" xr:uid="{BAE02E5F-EB59-413A-83F2-75219E7FCEC6}">
      <formula1>45658</formula1>
      <formula2>46022</formula2>
    </dataValidation>
    <dataValidation type="whole" allowBlank="1" showInputMessage="1" showErrorMessage="1" error="verificare n. gg. di assenza nel periodo" prompt="solo i giorni di assenza fatturati/da fatturare" sqref="I7:I149" xr:uid="{4F825800-3FEE-4BB7-8580-BB09C83AD143}">
      <formula1>0</formula1>
      <formula2>364</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notContainsText" priority="1" operator="notContains" id="{3A4E3FD3-546B-43F2-BB75-72F3C770CE9A}">
            <xm:f>ISERROR(SEARCH("ok",K7))</xm:f>
            <xm:f>"ok"</xm:f>
            <x14:dxf>
              <font>
                <b/>
                <i val="0"/>
                <color rgb="FFFF0000"/>
              </font>
              <fill>
                <patternFill patternType="none">
                  <bgColor auto="1"/>
                </patternFill>
              </fill>
            </x14:dxf>
          </x14:cfRule>
          <xm:sqref>K7:K149</xm:sqref>
        </x14:conditionalFormatting>
      </x14:conditionalFormattings>
    </ext>
    <ext xmlns:x14="http://schemas.microsoft.com/office/spreadsheetml/2009/9/main" uri="{CCE6A557-97BC-4b89-ADB6-D9C93CAAB3DF}">
      <x14:dataValidations xmlns:xm="http://schemas.microsoft.com/office/excel/2006/main" xWindow="862" yWindow="583" count="2">
        <x14:dataValidation type="list" allowBlank="1" showInputMessage="1" showErrorMessage="1" xr:uid="{00000000-0002-0000-0000-00000E000000}">
          <x14:formula1>
            <xm:f>'MENU TENDINA'!$B$2:$B$109</xm:f>
          </x14:formula1>
          <xm:sqref>D7:D149</xm:sqref>
        </x14:dataValidation>
        <x14:dataValidation type="list" showInputMessage="1" showErrorMessage="1" xr:uid="{C48D08FD-DF08-4F72-A6B2-A2478AAA3D32}">
          <x14:formula1>
            <xm:f>'MENU TENDINA'!$A$2:$A$3</xm:f>
          </x14:formula1>
          <xm:sqref>N7:N149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50"/>
  <sheetViews>
    <sheetView topLeftCell="A3" zoomScaleNormal="100" workbookViewId="0">
      <selection activeCell="A6" sqref="A6"/>
    </sheetView>
  </sheetViews>
  <sheetFormatPr defaultRowHeight="15" x14ac:dyDescent="0.25"/>
  <cols>
    <col min="1" max="1" width="7.7109375" style="111" customWidth="1"/>
    <col min="2" max="2" width="9" style="81" customWidth="1"/>
    <col min="3" max="3" width="17.42578125" style="81" customWidth="1"/>
    <col min="4" max="4" width="27" style="81" bestFit="1" customWidth="1"/>
    <col min="5" max="5" width="21.7109375" style="81" customWidth="1"/>
    <col min="6" max="6" width="12.7109375" style="81" customWidth="1"/>
    <col min="7" max="9" width="12.28515625" style="81" customWidth="1"/>
    <col min="10" max="10" width="9.85546875" style="81" customWidth="1"/>
    <col min="11" max="11" width="22.42578125" style="81" customWidth="1"/>
    <col min="12" max="12" width="13.7109375" style="107" hidden="1" customWidth="1"/>
    <col min="13" max="13" width="13.7109375" style="108" customWidth="1"/>
    <col min="14" max="14" width="10.28515625" style="109" bestFit="1" customWidth="1"/>
    <col min="15" max="16" width="11" style="81" customWidth="1"/>
    <col min="17" max="18" width="17" style="81" customWidth="1"/>
    <col min="19" max="19" width="13.7109375" style="81" customWidth="1"/>
    <col min="20" max="20" width="15.7109375" style="110" customWidth="1"/>
    <col min="21" max="21" width="15" style="81" customWidth="1"/>
    <col min="22" max="22" width="15.85546875" style="81" customWidth="1"/>
    <col min="23" max="23" width="12.85546875" style="81" customWidth="1"/>
    <col min="24" max="24" width="13.28515625" style="81" customWidth="1"/>
    <col min="25" max="25" width="10.7109375" style="81" customWidth="1"/>
    <col min="26" max="26" width="10.140625" style="81" customWidth="1"/>
    <col min="27" max="27" width="14.28515625" style="105" customWidth="1"/>
    <col min="28" max="28" width="21.140625" style="105" customWidth="1"/>
    <col min="29" max="29" width="12.28515625" style="81" customWidth="1"/>
    <col min="30" max="256" width="8.85546875" style="81"/>
    <col min="257" max="257" width="5.28515625" style="81" customWidth="1"/>
    <col min="258" max="258" width="9" style="81" customWidth="1"/>
    <col min="259" max="259" width="14" style="81" customWidth="1"/>
    <col min="260" max="260" width="27" style="81" bestFit="1" customWidth="1"/>
    <col min="261" max="261" width="26.28515625" style="81" customWidth="1"/>
    <col min="262" max="262" width="11" style="81" customWidth="1"/>
    <col min="263" max="263" width="11.28515625" style="81" customWidth="1"/>
    <col min="264" max="264" width="9.28515625" style="81" customWidth="1"/>
    <col min="265" max="265" width="10" style="81" customWidth="1"/>
    <col min="266" max="266" width="9.85546875" style="81" customWidth="1"/>
    <col min="267" max="267" width="11.7109375" style="81" customWidth="1"/>
    <col min="268" max="268" width="11" style="81" customWidth="1"/>
    <col min="269" max="269" width="10.28515625" style="81" bestFit="1" customWidth="1"/>
    <col min="270" max="271" width="11" style="81" customWidth="1"/>
    <col min="272" max="273" width="17" style="81" customWidth="1"/>
    <col min="274" max="274" width="12.28515625" style="81" customWidth="1"/>
    <col min="275" max="275" width="15.7109375" style="81" customWidth="1"/>
    <col min="276" max="276" width="15" style="81" customWidth="1"/>
    <col min="277" max="277" width="26.140625" style="81" customWidth="1"/>
    <col min="278" max="278" width="12.85546875" style="81" customWidth="1"/>
    <col min="279" max="279" width="13.28515625" style="81" customWidth="1"/>
    <col min="280" max="280" width="10.7109375" style="81" customWidth="1"/>
    <col min="281" max="281" width="10.140625" style="81" customWidth="1"/>
    <col min="282" max="282" width="11.7109375" style="81" customWidth="1"/>
    <col min="283" max="283" width="13.140625" style="81" customWidth="1"/>
    <col min="284" max="284" width="14.7109375" style="81" customWidth="1"/>
    <col min="285" max="285" width="9.7109375" style="81" bestFit="1" customWidth="1"/>
    <col min="286" max="512" width="8.85546875" style="81"/>
    <col min="513" max="513" width="5.28515625" style="81" customWidth="1"/>
    <col min="514" max="514" width="9" style="81" customWidth="1"/>
    <col min="515" max="515" width="14" style="81" customWidth="1"/>
    <col min="516" max="516" width="27" style="81" bestFit="1" customWidth="1"/>
    <col min="517" max="517" width="26.28515625" style="81" customWidth="1"/>
    <col min="518" max="518" width="11" style="81" customWidth="1"/>
    <col min="519" max="519" width="11.28515625" style="81" customWidth="1"/>
    <col min="520" max="520" width="9.28515625" style="81" customWidth="1"/>
    <col min="521" max="521" width="10" style="81" customWidth="1"/>
    <col min="522" max="522" width="9.85546875" style="81" customWidth="1"/>
    <col min="523" max="523" width="11.7109375" style="81" customWidth="1"/>
    <col min="524" max="524" width="11" style="81" customWidth="1"/>
    <col min="525" max="525" width="10.28515625" style="81" bestFit="1" customWidth="1"/>
    <col min="526" max="527" width="11" style="81" customWidth="1"/>
    <col min="528" max="529" width="17" style="81" customWidth="1"/>
    <col min="530" max="530" width="12.28515625" style="81" customWidth="1"/>
    <col min="531" max="531" width="15.7109375" style="81" customWidth="1"/>
    <col min="532" max="532" width="15" style="81" customWidth="1"/>
    <col min="533" max="533" width="26.140625" style="81" customWidth="1"/>
    <col min="534" max="534" width="12.85546875" style="81" customWidth="1"/>
    <col min="535" max="535" width="13.28515625" style="81" customWidth="1"/>
    <col min="536" max="536" width="10.7109375" style="81" customWidth="1"/>
    <col min="537" max="537" width="10.140625" style="81" customWidth="1"/>
    <col min="538" max="538" width="11.7109375" style="81" customWidth="1"/>
    <col min="539" max="539" width="13.140625" style="81" customWidth="1"/>
    <col min="540" max="540" width="14.7109375" style="81" customWidth="1"/>
    <col min="541" max="541" width="9.7109375" style="81" bestFit="1" customWidth="1"/>
    <col min="542" max="768" width="8.85546875" style="81"/>
    <col min="769" max="769" width="5.28515625" style="81" customWidth="1"/>
    <col min="770" max="770" width="9" style="81" customWidth="1"/>
    <col min="771" max="771" width="14" style="81" customWidth="1"/>
    <col min="772" max="772" width="27" style="81" bestFit="1" customWidth="1"/>
    <col min="773" max="773" width="26.28515625" style="81" customWidth="1"/>
    <col min="774" max="774" width="11" style="81" customWidth="1"/>
    <col min="775" max="775" width="11.28515625" style="81" customWidth="1"/>
    <col min="776" max="776" width="9.28515625" style="81" customWidth="1"/>
    <col min="777" max="777" width="10" style="81" customWidth="1"/>
    <col min="778" max="778" width="9.85546875" style="81" customWidth="1"/>
    <col min="779" max="779" width="11.7109375" style="81" customWidth="1"/>
    <col min="780" max="780" width="11" style="81" customWidth="1"/>
    <col min="781" max="781" width="10.28515625" style="81" bestFit="1" customWidth="1"/>
    <col min="782" max="783" width="11" style="81" customWidth="1"/>
    <col min="784" max="785" width="17" style="81" customWidth="1"/>
    <col min="786" max="786" width="12.28515625" style="81" customWidth="1"/>
    <col min="787" max="787" width="15.7109375" style="81" customWidth="1"/>
    <col min="788" max="788" width="15" style="81" customWidth="1"/>
    <col min="789" max="789" width="26.140625" style="81" customWidth="1"/>
    <col min="790" max="790" width="12.85546875" style="81" customWidth="1"/>
    <col min="791" max="791" width="13.28515625" style="81" customWidth="1"/>
    <col min="792" max="792" width="10.7109375" style="81" customWidth="1"/>
    <col min="793" max="793" width="10.140625" style="81" customWidth="1"/>
    <col min="794" max="794" width="11.7109375" style="81" customWidth="1"/>
    <col min="795" max="795" width="13.140625" style="81" customWidth="1"/>
    <col min="796" max="796" width="14.7109375" style="81" customWidth="1"/>
    <col min="797" max="797" width="9.7109375" style="81" bestFit="1" customWidth="1"/>
    <col min="798" max="1024" width="8.85546875" style="81"/>
    <col min="1025" max="1025" width="5.28515625" style="81" customWidth="1"/>
    <col min="1026" max="1026" width="9" style="81" customWidth="1"/>
    <col min="1027" max="1027" width="14" style="81" customWidth="1"/>
    <col min="1028" max="1028" width="27" style="81" bestFit="1" customWidth="1"/>
    <col min="1029" max="1029" width="26.28515625" style="81" customWidth="1"/>
    <col min="1030" max="1030" width="11" style="81" customWidth="1"/>
    <col min="1031" max="1031" width="11.28515625" style="81" customWidth="1"/>
    <col min="1032" max="1032" width="9.28515625" style="81" customWidth="1"/>
    <col min="1033" max="1033" width="10" style="81" customWidth="1"/>
    <col min="1034" max="1034" width="9.85546875" style="81" customWidth="1"/>
    <col min="1035" max="1035" width="11.7109375" style="81" customWidth="1"/>
    <col min="1036" max="1036" width="11" style="81" customWidth="1"/>
    <col min="1037" max="1037" width="10.28515625" style="81" bestFit="1" customWidth="1"/>
    <col min="1038" max="1039" width="11" style="81" customWidth="1"/>
    <col min="1040" max="1041" width="17" style="81" customWidth="1"/>
    <col min="1042" max="1042" width="12.28515625" style="81" customWidth="1"/>
    <col min="1043" max="1043" width="15.7109375" style="81" customWidth="1"/>
    <col min="1044" max="1044" width="15" style="81" customWidth="1"/>
    <col min="1045" max="1045" width="26.140625" style="81" customWidth="1"/>
    <col min="1046" max="1046" width="12.85546875" style="81" customWidth="1"/>
    <col min="1047" max="1047" width="13.28515625" style="81" customWidth="1"/>
    <col min="1048" max="1048" width="10.7109375" style="81" customWidth="1"/>
    <col min="1049" max="1049" width="10.140625" style="81" customWidth="1"/>
    <col min="1050" max="1050" width="11.7109375" style="81" customWidth="1"/>
    <col min="1051" max="1051" width="13.140625" style="81" customWidth="1"/>
    <col min="1052" max="1052" width="14.7109375" style="81" customWidth="1"/>
    <col min="1053" max="1053" width="9.7109375" style="81" bestFit="1" customWidth="1"/>
    <col min="1054" max="1280" width="8.85546875" style="81"/>
    <col min="1281" max="1281" width="5.28515625" style="81" customWidth="1"/>
    <col min="1282" max="1282" width="9" style="81" customWidth="1"/>
    <col min="1283" max="1283" width="14" style="81" customWidth="1"/>
    <col min="1284" max="1284" width="27" style="81" bestFit="1" customWidth="1"/>
    <col min="1285" max="1285" width="26.28515625" style="81" customWidth="1"/>
    <col min="1286" max="1286" width="11" style="81" customWidth="1"/>
    <col min="1287" max="1287" width="11.28515625" style="81" customWidth="1"/>
    <col min="1288" max="1288" width="9.28515625" style="81" customWidth="1"/>
    <col min="1289" max="1289" width="10" style="81" customWidth="1"/>
    <col min="1290" max="1290" width="9.85546875" style="81" customWidth="1"/>
    <col min="1291" max="1291" width="11.7109375" style="81" customWidth="1"/>
    <col min="1292" max="1292" width="11" style="81" customWidth="1"/>
    <col min="1293" max="1293" width="10.28515625" style="81" bestFit="1" customWidth="1"/>
    <col min="1294" max="1295" width="11" style="81" customWidth="1"/>
    <col min="1296" max="1297" width="17" style="81" customWidth="1"/>
    <col min="1298" max="1298" width="12.28515625" style="81" customWidth="1"/>
    <col min="1299" max="1299" width="15.7109375" style="81" customWidth="1"/>
    <col min="1300" max="1300" width="15" style="81" customWidth="1"/>
    <col min="1301" max="1301" width="26.140625" style="81" customWidth="1"/>
    <col min="1302" max="1302" width="12.85546875" style="81" customWidth="1"/>
    <col min="1303" max="1303" width="13.28515625" style="81" customWidth="1"/>
    <col min="1304" max="1304" width="10.7109375" style="81" customWidth="1"/>
    <col min="1305" max="1305" width="10.140625" style="81" customWidth="1"/>
    <col min="1306" max="1306" width="11.7109375" style="81" customWidth="1"/>
    <col min="1307" max="1307" width="13.140625" style="81" customWidth="1"/>
    <col min="1308" max="1308" width="14.7109375" style="81" customWidth="1"/>
    <col min="1309" max="1309" width="9.7109375" style="81" bestFit="1" customWidth="1"/>
    <col min="1310" max="1536" width="8.85546875" style="81"/>
    <col min="1537" max="1537" width="5.28515625" style="81" customWidth="1"/>
    <col min="1538" max="1538" width="9" style="81" customWidth="1"/>
    <col min="1539" max="1539" width="14" style="81" customWidth="1"/>
    <col min="1540" max="1540" width="27" style="81" bestFit="1" customWidth="1"/>
    <col min="1541" max="1541" width="26.28515625" style="81" customWidth="1"/>
    <col min="1542" max="1542" width="11" style="81" customWidth="1"/>
    <col min="1543" max="1543" width="11.28515625" style="81" customWidth="1"/>
    <col min="1544" max="1544" width="9.28515625" style="81" customWidth="1"/>
    <col min="1545" max="1545" width="10" style="81" customWidth="1"/>
    <col min="1546" max="1546" width="9.85546875" style="81" customWidth="1"/>
    <col min="1547" max="1547" width="11.7109375" style="81" customWidth="1"/>
    <col min="1548" max="1548" width="11" style="81" customWidth="1"/>
    <col min="1549" max="1549" width="10.28515625" style="81" bestFit="1" customWidth="1"/>
    <col min="1550" max="1551" width="11" style="81" customWidth="1"/>
    <col min="1552" max="1553" width="17" style="81" customWidth="1"/>
    <col min="1554" max="1554" width="12.28515625" style="81" customWidth="1"/>
    <col min="1555" max="1555" width="15.7109375" style="81" customWidth="1"/>
    <col min="1556" max="1556" width="15" style="81" customWidth="1"/>
    <col min="1557" max="1557" width="26.140625" style="81" customWidth="1"/>
    <col min="1558" max="1558" width="12.85546875" style="81" customWidth="1"/>
    <col min="1559" max="1559" width="13.28515625" style="81" customWidth="1"/>
    <col min="1560" max="1560" width="10.7109375" style="81" customWidth="1"/>
    <col min="1561" max="1561" width="10.140625" style="81" customWidth="1"/>
    <col min="1562" max="1562" width="11.7109375" style="81" customWidth="1"/>
    <col min="1563" max="1563" width="13.140625" style="81" customWidth="1"/>
    <col min="1564" max="1564" width="14.7109375" style="81" customWidth="1"/>
    <col min="1565" max="1565" width="9.7109375" style="81" bestFit="1" customWidth="1"/>
    <col min="1566" max="1792" width="8.85546875" style="81"/>
    <col min="1793" max="1793" width="5.28515625" style="81" customWidth="1"/>
    <col min="1794" max="1794" width="9" style="81" customWidth="1"/>
    <col min="1795" max="1795" width="14" style="81" customWidth="1"/>
    <col min="1796" max="1796" width="27" style="81" bestFit="1" customWidth="1"/>
    <col min="1797" max="1797" width="26.28515625" style="81" customWidth="1"/>
    <col min="1798" max="1798" width="11" style="81" customWidth="1"/>
    <col min="1799" max="1799" width="11.28515625" style="81" customWidth="1"/>
    <col min="1800" max="1800" width="9.28515625" style="81" customWidth="1"/>
    <col min="1801" max="1801" width="10" style="81" customWidth="1"/>
    <col min="1802" max="1802" width="9.85546875" style="81" customWidth="1"/>
    <col min="1803" max="1803" width="11.7109375" style="81" customWidth="1"/>
    <col min="1804" max="1804" width="11" style="81" customWidth="1"/>
    <col min="1805" max="1805" width="10.28515625" style="81" bestFit="1" customWidth="1"/>
    <col min="1806" max="1807" width="11" style="81" customWidth="1"/>
    <col min="1808" max="1809" width="17" style="81" customWidth="1"/>
    <col min="1810" max="1810" width="12.28515625" style="81" customWidth="1"/>
    <col min="1811" max="1811" width="15.7109375" style="81" customWidth="1"/>
    <col min="1812" max="1812" width="15" style="81" customWidth="1"/>
    <col min="1813" max="1813" width="26.140625" style="81" customWidth="1"/>
    <col min="1814" max="1814" width="12.85546875" style="81" customWidth="1"/>
    <col min="1815" max="1815" width="13.28515625" style="81" customWidth="1"/>
    <col min="1816" max="1816" width="10.7109375" style="81" customWidth="1"/>
    <col min="1817" max="1817" width="10.140625" style="81" customWidth="1"/>
    <col min="1818" max="1818" width="11.7109375" style="81" customWidth="1"/>
    <col min="1819" max="1819" width="13.140625" style="81" customWidth="1"/>
    <col min="1820" max="1820" width="14.7109375" style="81" customWidth="1"/>
    <col min="1821" max="1821" width="9.7109375" style="81" bestFit="1" customWidth="1"/>
    <col min="1822" max="2048" width="8.85546875" style="81"/>
    <col min="2049" max="2049" width="5.28515625" style="81" customWidth="1"/>
    <col min="2050" max="2050" width="9" style="81" customWidth="1"/>
    <col min="2051" max="2051" width="14" style="81" customWidth="1"/>
    <col min="2052" max="2052" width="27" style="81" bestFit="1" customWidth="1"/>
    <col min="2053" max="2053" width="26.28515625" style="81" customWidth="1"/>
    <col min="2054" max="2054" width="11" style="81" customWidth="1"/>
    <col min="2055" max="2055" width="11.28515625" style="81" customWidth="1"/>
    <col min="2056" max="2056" width="9.28515625" style="81" customWidth="1"/>
    <col min="2057" max="2057" width="10" style="81" customWidth="1"/>
    <col min="2058" max="2058" width="9.85546875" style="81" customWidth="1"/>
    <col min="2059" max="2059" width="11.7109375" style="81" customWidth="1"/>
    <col min="2060" max="2060" width="11" style="81" customWidth="1"/>
    <col min="2061" max="2061" width="10.28515625" style="81" bestFit="1" customWidth="1"/>
    <col min="2062" max="2063" width="11" style="81" customWidth="1"/>
    <col min="2064" max="2065" width="17" style="81" customWidth="1"/>
    <col min="2066" max="2066" width="12.28515625" style="81" customWidth="1"/>
    <col min="2067" max="2067" width="15.7109375" style="81" customWidth="1"/>
    <col min="2068" max="2068" width="15" style="81" customWidth="1"/>
    <col min="2069" max="2069" width="26.140625" style="81" customWidth="1"/>
    <col min="2070" max="2070" width="12.85546875" style="81" customWidth="1"/>
    <col min="2071" max="2071" width="13.28515625" style="81" customWidth="1"/>
    <col min="2072" max="2072" width="10.7109375" style="81" customWidth="1"/>
    <col min="2073" max="2073" width="10.140625" style="81" customWidth="1"/>
    <col min="2074" max="2074" width="11.7109375" style="81" customWidth="1"/>
    <col min="2075" max="2075" width="13.140625" style="81" customWidth="1"/>
    <col min="2076" max="2076" width="14.7109375" style="81" customWidth="1"/>
    <col min="2077" max="2077" width="9.7109375" style="81" bestFit="1" customWidth="1"/>
    <col min="2078" max="2304" width="8.85546875" style="81"/>
    <col min="2305" max="2305" width="5.28515625" style="81" customWidth="1"/>
    <col min="2306" max="2306" width="9" style="81" customWidth="1"/>
    <col min="2307" max="2307" width="14" style="81" customWidth="1"/>
    <col min="2308" max="2308" width="27" style="81" bestFit="1" customWidth="1"/>
    <col min="2309" max="2309" width="26.28515625" style="81" customWidth="1"/>
    <col min="2310" max="2310" width="11" style="81" customWidth="1"/>
    <col min="2311" max="2311" width="11.28515625" style="81" customWidth="1"/>
    <col min="2312" max="2312" width="9.28515625" style="81" customWidth="1"/>
    <col min="2313" max="2313" width="10" style="81" customWidth="1"/>
    <col min="2314" max="2314" width="9.85546875" style="81" customWidth="1"/>
    <col min="2315" max="2315" width="11.7109375" style="81" customWidth="1"/>
    <col min="2316" max="2316" width="11" style="81" customWidth="1"/>
    <col min="2317" max="2317" width="10.28515625" style="81" bestFit="1" customWidth="1"/>
    <col min="2318" max="2319" width="11" style="81" customWidth="1"/>
    <col min="2320" max="2321" width="17" style="81" customWidth="1"/>
    <col min="2322" max="2322" width="12.28515625" style="81" customWidth="1"/>
    <col min="2323" max="2323" width="15.7109375" style="81" customWidth="1"/>
    <col min="2324" max="2324" width="15" style="81" customWidth="1"/>
    <col min="2325" max="2325" width="26.140625" style="81" customWidth="1"/>
    <col min="2326" max="2326" width="12.85546875" style="81" customWidth="1"/>
    <col min="2327" max="2327" width="13.28515625" style="81" customWidth="1"/>
    <col min="2328" max="2328" width="10.7109375" style="81" customWidth="1"/>
    <col min="2329" max="2329" width="10.140625" style="81" customWidth="1"/>
    <col min="2330" max="2330" width="11.7109375" style="81" customWidth="1"/>
    <col min="2331" max="2331" width="13.140625" style="81" customWidth="1"/>
    <col min="2332" max="2332" width="14.7109375" style="81" customWidth="1"/>
    <col min="2333" max="2333" width="9.7109375" style="81" bestFit="1" customWidth="1"/>
    <col min="2334" max="2560" width="8.85546875" style="81"/>
    <col min="2561" max="2561" width="5.28515625" style="81" customWidth="1"/>
    <col min="2562" max="2562" width="9" style="81" customWidth="1"/>
    <col min="2563" max="2563" width="14" style="81" customWidth="1"/>
    <col min="2564" max="2564" width="27" style="81" bestFit="1" customWidth="1"/>
    <col min="2565" max="2565" width="26.28515625" style="81" customWidth="1"/>
    <col min="2566" max="2566" width="11" style="81" customWidth="1"/>
    <col min="2567" max="2567" width="11.28515625" style="81" customWidth="1"/>
    <col min="2568" max="2568" width="9.28515625" style="81" customWidth="1"/>
    <col min="2569" max="2569" width="10" style="81" customWidth="1"/>
    <col min="2570" max="2570" width="9.85546875" style="81" customWidth="1"/>
    <col min="2571" max="2571" width="11.7109375" style="81" customWidth="1"/>
    <col min="2572" max="2572" width="11" style="81" customWidth="1"/>
    <col min="2573" max="2573" width="10.28515625" style="81" bestFit="1" customWidth="1"/>
    <col min="2574" max="2575" width="11" style="81" customWidth="1"/>
    <col min="2576" max="2577" width="17" style="81" customWidth="1"/>
    <col min="2578" max="2578" width="12.28515625" style="81" customWidth="1"/>
    <col min="2579" max="2579" width="15.7109375" style="81" customWidth="1"/>
    <col min="2580" max="2580" width="15" style="81" customWidth="1"/>
    <col min="2581" max="2581" width="26.140625" style="81" customWidth="1"/>
    <col min="2582" max="2582" width="12.85546875" style="81" customWidth="1"/>
    <col min="2583" max="2583" width="13.28515625" style="81" customWidth="1"/>
    <col min="2584" max="2584" width="10.7109375" style="81" customWidth="1"/>
    <col min="2585" max="2585" width="10.140625" style="81" customWidth="1"/>
    <col min="2586" max="2586" width="11.7109375" style="81" customWidth="1"/>
    <col min="2587" max="2587" width="13.140625" style="81" customWidth="1"/>
    <col min="2588" max="2588" width="14.7109375" style="81" customWidth="1"/>
    <col min="2589" max="2589" width="9.7109375" style="81" bestFit="1" customWidth="1"/>
    <col min="2590" max="2816" width="8.85546875" style="81"/>
    <col min="2817" max="2817" width="5.28515625" style="81" customWidth="1"/>
    <col min="2818" max="2818" width="9" style="81" customWidth="1"/>
    <col min="2819" max="2819" width="14" style="81" customWidth="1"/>
    <col min="2820" max="2820" width="27" style="81" bestFit="1" customWidth="1"/>
    <col min="2821" max="2821" width="26.28515625" style="81" customWidth="1"/>
    <col min="2822" max="2822" width="11" style="81" customWidth="1"/>
    <col min="2823" max="2823" width="11.28515625" style="81" customWidth="1"/>
    <col min="2824" max="2824" width="9.28515625" style="81" customWidth="1"/>
    <col min="2825" max="2825" width="10" style="81" customWidth="1"/>
    <col min="2826" max="2826" width="9.85546875" style="81" customWidth="1"/>
    <col min="2827" max="2827" width="11.7109375" style="81" customWidth="1"/>
    <col min="2828" max="2828" width="11" style="81" customWidth="1"/>
    <col min="2829" max="2829" width="10.28515625" style="81" bestFit="1" customWidth="1"/>
    <col min="2830" max="2831" width="11" style="81" customWidth="1"/>
    <col min="2832" max="2833" width="17" style="81" customWidth="1"/>
    <col min="2834" max="2834" width="12.28515625" style="81" customWidth="1"/>
    <col min="2835" max="2835" width="15.7109375" style="81" customWidth="1"/>
    <col min="2836" max="2836" width="15" style="81" customWidth="1"/>
    <col min="2837" max="2837" width="26.140625" style="81" customWidth="1"/>
    <col min="2838" max="2838" width="12.85546875" style="81" customWidth="1"/>
    <col min="2839" max="2839" width="13.28515625" style="81" customWidth="1"/>
    <col min="2840" max="2840" width="10.7109375" style="81" customWidth="1"/>
    <col min="2841" max="2841" width="10.140625" style="81" customWidth="1"/>
    <col min="2842" max="2842" width="11.7109375" style="81" customWidth="1"/>
    <col min="2843" max="2843" width="13.140625" style="81" customWidth="1"/>
    <col min="2844" max="2844" width="14.7109375" style="81" customWidth="1"/>
    <col min="2845" max="2845" width="9.7109375" style="81" bestFit="1" customWidth="1"/>
    <col min="2846" max="3072" width="8.85546875" style="81"/>
    <col min="3073" max="3073" width="5.28515625" style="81" customWidth="1"/>
    <col min="3074" max="3074" width="9" style="81" customWidth="1"/>
    <col min="3075" max="3075" width="14" style="81" customWidth="1"/>
    <col min="3076" max="3076" width="27" style="81" bestFit="1" customWidth="1"/>
    <col min="3077" max="3077" width="26.28515625" style="81" customWidth="1"/>
    <col min="3078" max="3078" width="11" style="81" customWidth="1"/>
    <col min="3079" max="3079" width="11.28515625" style="81" customWidth="1"/>
    <col min="3080" max="3080" width="9.28515625" style="81" customWidth="1"/>
    <col min="3081" max="3081" width="10" style="81" customWidth="1"/>
    <col min="3082" max="3082" width="9.85546875" style="81" customWidth="1"/>
    <col min="3083" max="3083" width="11.7109375" style="81" customWidth="1"/>
    <col min="3084" max="3084" width="11" style="81" customWidth="1"/>
    <col min="3085" max="3085" width="10.28515625" style="81" bestFit="1" customWidth="1"/>
    <col min="3086" max="3087" width="11" style="81" customWidth="1"/>
    <col min="3088" max="3089" width="17" style="81" customWidth="1"/>
    <col min="3090" max="3090" width="12.28515625" style="81" customWidth="1"/>
    <col min="3091" max="3091" width="15.7109375" style="81" customWidth="1"/>
    <col min="3092" max="3092" width="15" style="81" customWidth="1"/>
    <col min="3093" max="3093" width="26.140625" style="81" customWidth="1"/>
    <col min="3094" max="3094" width="12.85546875" style="81" customWidth="1"/>
    <col min="3095" max="3095" width="13.28515625" style="81" customWidth="1"/>
    <col min="3096" max="3096" width="10.7109375" style="81" customWidth="1"/>
    <col min="3097" max="3097" width="10.140625" style="81" customWidth="1"/>
    <col min="3098" max="3098" width="11.7109375" style="81" customWidth="1"/>
    <col min="3099" max="3099" width="13.140625" style="81" customWidth="1"/>
    <col min="3100" max="3100" width="14.7109375" style="81" customWidth="1"/>
    <col min="3101" max="3101" width="9.7109375" style="81" bestFit="1" customWidth="1"/>
    <col min="3102" max="3328" width="8.85546875" style="81"/>
    <col min="3329" max="3329" width="5.28515625" style="81" customWidth="1"/>
    <col min="3330" max="3330" width="9" style="81" customWidth="1"/>
    <col min="3331" max="3331" width="14" style="81" customWidth="1"/>
    <col min="3332" max="3332" width="27" style="81" bestFit="1" customWidth="1"/>
    <col min="3333" max="3333" width="26.28515625" style="81" customWidth="1"/>
    <col min="3334" max="3334" width="11" style="81" customWidth="1"/>
    <col min="3335" max="3335" width="11.28515625" style="81" customWidth="1"/>
    <col min="3336" max="3336" width="9.28515625" style="81" customWidth="1"/>
    <col min="3337" max="3337" width="10" style="81" customWidth="1"/>
    <col min="3338" max="3338" width="9.85546875" style="81" customWidth="1"/>
    <col min="3339" max="3339" width="11.7109375" style="81" customWidth="1"/>
    <col min="3340" max="3340" width="11" style="81" customWidth="1"/>
    <col min="3341" max="3341" width="10.28515625" style="81" bestFit="1" customWidth="1"/>
    <col min="3342" max="3343" width="11" style="81" customWidth="1"/>
    <col min="3344" max="3345" width="17" style="81" customWidth="1"/>
    <col min="3346" max="3346" width="12.28515625" style="81" customWidth="1"/>
    <col min="3347" max="3347" width="15.7109375" style="81" customWidth="1"/>
    <col min="3348" max="3348" width="15" style="81" customWidth="1"/>
    <col min="3349" max="3349" width="26.140625" style="81" customWidth="1"/>
    <col min="3350" max="3350" width="12.85546875" style="81" customWidth="1"/>
    <col min="3351" max="3351" width="13.28515625" style="81" customWidth="1"/>
    <col min="3352" max="3352" width="10.7109375" style="81" customWidth="1"/>
    <col min="3353" max="3353" width="10.140625" style="81" customWidth="1"/>
    <col min="3354" max="3354" width="11.7109375" style="81" customWidth="1"/>
    <col min="3355" max="3355" width="13.140625" style="81" customWidth="1"/>
    <col min="3356" max="3356" width="14.7109375" style="81" customWidth="1"/>
    <col min="3357" max="3357" width="9.7109375" style="81" bestFit="1" customWidth="1"/>
    <col min="3358" max="3584" width="8.85546875" style="81"/>
    <col min="3585" max="3585" width="5.28515625" style="81" customWidth="1"/>
    <col min="3586" max="3586" width="9" style="81" customWidth="1"/>
    <col min="3587" max="3587" width="14" style="81" customWidth="1"/>
    <col min="3588" max="3588" width="27" style="81" bestFit="1" customWidth="1"/>
    <col min="3589" max="3589" width="26.28515625" style="81" customWidth="1"/>
    <col min="3590" max="3590" width="11" style="81" customWidth="1"/>
    <col min="3591" max="3591" width="11.28515625" style="81" customWidth="1"/>
    <col min="3592" max="3592" width="9.28515625" style="81" customWidth="1"/>
    <col min="3593" max="3593" width="10" style="81" customWidth="1"/>
    <col min="3594" max="3594" width="9.85546875" style="81" customWidth="1"/>
    <col min="3595" max="3595" width="11.7109375" style="81" customWidth="1"/>
    <col min="3596" max="3596" width="11" style="81" customWidth="1"/>
    <col min="3597" max="3597" width="10.28515625" style="81" bestFit="1" customWidth="1"/>
    <col min="3598" max="3599" width="11" style="81" customWidth="1"/>
    <col min="3600" max="3601" width="17" style="81" customWidth="1"/>
    <col min="3602" max="3602" width="12.28515625" style="81" customWidth="1"/>
    <col min="3603" max="3603" width="15.7109375" style="81" customWidth="1"/>
    <col min="3604" max="3604" width="15" style="81" customWidth="1"/>
    <col min="3605" max="3605" width="26.140625" style="81" customWidth="1"/>
    <col min="3606" max="3606" width="12.85546875" style="81" customWidth="1"/>
    <col min="3607" max="3607" width="13.28515625" style="81" customWidth="1"/>
    <col min="3608" max="3608" width="10.7109375" style="81" customWidth="1"/>
    <col min="3609" max="3609" width="10.140625" style="81" customWidth="1"/>
    <col min="3610" max="3610" width="11.7109375" style="81" customWidth="1"/>
    <col min="3611" max="3611" width="13.140625" style="81" customWidth="1"/>
    <col min="3612" max="3612" width="14.7109375" style="81" customWidth="1"/>
    <col min="3613" max="3613" width="9.7109375" style="81" bestFit="1" customWidth="1"/>
    <col min="3614" max="3840" width="8.85546875" style="81"/>
    <col min="3841" max="3841" width="5.28515625" style="81" customWidth="1"/>
    <col min="3842" max="3842" width="9" style="81" customWidth="1"/>
    <col min="3843" max="3843" width="14" style="81" customWidth="1"/>
    <col min="3844" max="3844" width="27" style="81" bestFit="1" customWidth="1"/>
    <col min="3845" max="3845" width="26.28515625" style="81" customWidth="1"/>
    <col min="3846" max="3846" width="11" style="81" customWidth="1"/>
    <col min="3847" max="3847" width="11.28515625" style="81" customWidth="1"/>
    <col min="3848" max="3848" width="9.28515625" style="81" customWidth="1"/>
    <col min="3849" max="3849" width="10" style="81" customWidth="1"/>
    <col min="3850" max="3850" width="9.85546875" style="81" customWidth="1"/>
    <col min="3851" max="3851" width="11.7109375" style="81" customWidth="1"/>
    <col min="3852" max="3852" width="11" style="81" customWidth="1"/>
    <col min="3853" max="3853" width="10.28515625" style="81" bestFit="1" customWidth="1"/>
    <col min="3854" max="3855" width="11" style="81" customWidth="1"/>
    <col min="3856" max="3857" width="17" style="81" customWidth="1"/>
    <col min="3858" max="3858" width="12.28515625" style="81" customWidth="1"/>
    <col min="3859" max="3859" width="15.7109375" style="81" customWidth="1"/>
    <col min="3860" max="3860" width="15" style="81" customWidth="1"/>
    <col min="3861" max="3861" width="26.140625" style="81" customWidth="1"/>
    <col min="3862" max="3862" width="12.85546875" style="81" customWidth="1"/>
    <col min="3863" max="3863" width="13.28515625" style="81" customWidth="1"/>
    <col min="3864" max="3864" width="10.7109375" style="81" customWidth="1"/>
    <col min="3865" max="3865" width="10.140625" style="81" customWidth="1"/>
    <col min="3866" max="3866" width="11.7109375" style="81" customWidth="1"/>
    <col min="3867" max="3867" width="13.140625" style="81" customWidth="1"/>
    <col min="3868" max="3868" width="14.7109375" style="81" customWidth="1"/>
    <col min="3869" max="3869" width="9.7109375" style="81" bestFit="1" customWidth="1"/>
    <col min="3870" max="4096" width="8.85546875" style="81"/>
    <col min="4097" max="4097" width="5.28515625" style="81" customWidth="1"/>
    <col min="4098" max="4098" width="9" style="81" customWidth="1"/>
    <col min="4099" max="4099" width="14" style="81" customWidth="1"/>
    <col min="4100" max="4100" width="27" style="81" bestFit="1" customWidth="1"/>
    <col min="4101" max="4101" width="26.28515625" style="81" customWidth="1"/>
    <col min="4102" max="4102" width="11" style="81" customWidth="1"/>
    <col min="4103" max="4103" width="11.28515625" style="81" customWidth="1"/>
    <col min="4104" max="4104" width="9.28515625" style="81" customWidth="1"/>
    <col min="4105" max="4105" width="10" style="81" customWidth="1"/>
    <col min="4106" max="4106" width="9.85546875" style="81" customWidth="1"/>
    <col min="4107" max="4107" width="11.7109375" style="81" customWidth="1"/>
    <col min="4108" max="4108" width="11" style="81" customWidth="1"/>
    <col min="4109" max="4109" width="10.28515625" style="81" bestFit="1" customWidth="1"/>
    <col min="4110" max="4111" width="11" style="81" customWidth="1"/>
    <col min="4112" max="4113" width="17" style="81" customWidth="1"/>
    <col min="4114" max="4114" width="12.28515625" style="81" customWidth="1"/>
    <col min="4115" max="4115" width="15.7109375" style="81" customWidth="1"/>
    <col min="4116" max="4116" width="15" style="81" customWidth="1"/>
    <col min="4117" max="4117" width="26.140625" style="81" customWidth="1"/>
    <col min="4118" max="4118" width="12.85546875" style="81" customWidth="1"/>
    <col min="4119" max="4119" width="13.28515625" style="81" customWidth="1"/>
    <col min="4120" max="4120" width="10.7109375" style="81" customWidth="1"/>
    <col min="4121" max="4121" width="10.140625" style="81" customWidth="1"/>
    <col min="4122" max="4122" width="11.7109375" style="81" customWidth="1"/>
    <col min="4123" max="4123" width="13.140625" style="81" customWidth="1"/>
    <col min="4124" max="4124" width="14.7109375" style="81" customWidth="1"/>
    <col min="4125" max="4125" width="9.7109375" style="81" bestFit="1" customWidth="1"/>
    <col min="4126" max="4352" width="8.85546875" style="81"/>
    <col min="4353" max="4353" width="5.28515625" style="81" customWidth="1"/>
    <col min="4354" max="4354" width="9" style="81" customWidth="1"/>
    <col min="4355" max="4355" width="14" style="81" customWidth="1"/>
    <col min="4356" max="4356" width="27" style="81" bestFit="1" customWidth="1"/>
    <col min="4357" max="4357" width="26.28515625" style="81" customWidth="1"/>
    <col min="4358" max="4358" width="11" style="81" customWidth="1"/>
    <col min="4359" max="4359" width="11.28515625" style="81" customWidth="1"/>
    <col min="4360" max="4360" width="9.28515625" style="81" customWidth="1"/>
    <col min="4361" max="4361" width="10" style="81" customWidth="1"/>
    <col min="4362" max="4362" width="9.85546875" style="81" customWidth="1"/>
    <col min="4363" max="4363" width="11.7109375" style="81" customWidth="1"/>
    <col min="4364" max="4364" width="11" style="81" customWidth="1"/>
    <col min="4365" max="4365" width="10.28515625" style="81" bestFit="1" customWidth="1"/>
    <col min="4366" max="4367" width="11" style="81" customWidth="1"/>
    <col min="4368" max="4369" width="17" style="81" customWidth="1"/>
    <col min="4370" max="4370" width="12.28515625" style="81" customWidth="1"/>
    <col min="4371" max="4371" width="15.7109375" style="81" customWidth="1"/>
    <col min="4372" max="4372" width="15" style="81" customWidth="1"/>
    <col min="4373" max="4373" width="26.140625" style="81" customWidth="1"/>
    <col min="4374" max="4374" width="12.85546875" style="81" customWidth="1"/>
    <col min="4375" max="4375" width="13.28515625" style="81" customWidth="1"/>
    <col min="4376" max="4376" width="10.7109375" style="81" customWidth="1"/>
    <col min="4377" max="4377" width="10.140625" style="81" customWidth="1"/>
    <col min="4378" max="4378" width="11.7109375" style="81" customWidth="1"/>
    <col min="4379" max="4379" width="13.140625" style="81" customWidth="1"/>
    <col min="4380" max="4380" width="14.7109375" style="81" customWidth="1"/>
    <col min="4381" max="4381" width="9.7109375" style="81" bestFit="1" customWidth="1"/>
    <col min="4382" max="4608" width="8.85546875" style="81"/>
    <col min="4609" max="4609" width="5.28515625" style="81" customWidth="1"/>
    <col min="4610" max="4610" width="9" style="81" customWidth="1"/>
    <col min="4611" max="4611" width="14" style="81" customWidth="1"/>
    <col min="4612" max="4612" width="27" style="81" bestFit="1" customWidth="1"/>
    <col min="4613" max="4613" width="26.28515625" style="81" customWidth="1"/>
    <col min="4614" max="4614" width="11" style="81" customWidth="1"/>
    <col min="4615" max="4615" width="11.28515625" style="81" customWidth="1"/>
    <col min="4616" max="4616" width="9.28515625" style="81" customWidth="1"/>
    <col min="4617" max="4617" width="10" style="81" customWidth="1"/>
    <col min="4618" max="4618" width="9.85546875" style="81" customWidth="1"/>
    <col min="4619" max="4619" width="11.7109375" style="81" customWidth="1"/>
    <col min="4620" max="4620" width="11" style="81" customWidth="1"/>
    <col min="4621" max="4621" width="10.28515625" style="81" bestFit="1" customWidth="1"/>
    <col min="4622" max="4623" width="11" style="81" customWidth="1"/>
    <col min="4624" max="4625" width="17" style="81" customWidth="1"/>
    <col min="4626" max="4626" width="12.28515625" style="81" customWidth="1"/>
    <col min="4627" max="4627" width="15.7109375" style="81" customWidth="1"/>
    <col min="4628" max="4628" width="15" style="81" customWidth="1"/>
    <col min="4629" max="4629" width="26.140625" style="81" customWidth="1"/>
    <col min="4630" max="4630" width="12.85546875" style="81" customWidth="1"/>
    <col min="4631" max="4631" width="13.28515625" style="81" customWidth="1"/>
    <col min="4632" max="4632" width="10.7109375" style="81" customWidth="1"/>
    <col min="4633" max="4633" width="10.140625" style="81" customWidth="1"/>
    <col min="4634" max="4634" width="11.7109375" style="81" customWidth="1"/>
    <col min="4635" max="4635" width="13.140625" style="81" customWidth="1"/>
    <col min="4636" max="4636" width="14.7109375" style="81" customWidth="1"/>
    <col min="4637" max="4637" width="9.7109375" style="81" bestFit="1" customWidth="1"/>
    <col min="4638" max="4864" width="8.85546875" style="81"/>
    <col min="4865" max="4865" width="5.28515625" style="81" customWidth="1"/>
    <col min="4866" max="4866" width="9" style="81" customWidth="1"/>
    <col min="4867" max="4867" width="14" style="81" customWidth="1"/>
    <col min="4868" max="4868" width="27" style="81" bestFit="1" customWidth="1"/>
    <col min="4869" max="4869" width="26.28515625" style="81" customWidth="1"/>
    <col min="4870" max="4870" width="11" style="81" customWidth="1"/>
    <col min="4871" max="4871" width="11.28515625" style="81" customWidth="1"/>
    <col min="4872" max="4872" width="9.28515625" style="81" customWidth="1"/>
    <col min="4873" max="4873" width="10" style="81" customWidth="1"/>
    <col min="4874" max="4874" width="9.85546875" style="81" customWidth="1"/>
    <col min="4875" max="4875" width="11.7109375" style="81" customWidth="1"/>
    <col min="4876" max="4876" width="11" style="81" customWidth="1"/>
    <col min="4877" max="4877" width="10.28515625" style="81" bestFit="1" customWidth="1"/>
    <col min="4878" max="4879" width="11" style="81" customWidth="1"/>
    <col min="4880" max="4881" width="17" style="81" customWidth="1"/>
    <col min="4882" max="4882" width="12.28515625" style="81" customWidth="1"/>
    <col min="4883" max="4883" width="15.7109375" style="81" customWidth="1"/>
    <col min="4884" max="4884" width="15" style="81" customWidth="1"/>
    <col min="4885" max="4885" width="26.140625" style="81" customWidth="1"/>
    <col min="4886" max="4886" width="12.85546875" style="81" customWidth="1"/>
    <col min="4887" max="4887" width="13.28515625" style="81" customWidth="1"/>
    <col min="4888" max="4888" width="10.7109375" style="81" customWidth="1"/>
    <col min="4889" max="4889" width="10.140625" style="81" customWidth="1"/>
    <col min="4890" max="4890" width="11.7109375" style="81" customWidth="1"/>
    <col min="4891" max="4891" width="13.140625" style="81" customWidth="1"/>
    <col min="4892" max="4892" width="14.7109375" style="81" customWidth="1"/>
    <col min="4893" max="4893" width="9.7109375" style="81" bestFit="1" customWidth="1"/>
    <col min="4894" max="5120" width="8.85546875" style="81"/>
    <col min="5121" max="5121" width="5.28515625" style="81" customWidth="1"/>
    <col min="5122" max="5122" width="9" style="81" customWidth="1"/>
    <col min="5123" max="5123" width="14" style="81" customWidth="1"/>
    <col min="5124" max="5124" width="27" style="81" bestFit="1" customWidth="1"/>
    <col min="5125" max="5125" width="26.28515625" style="81" customWidth="1"/>
    <col min="5126" max="5126" width="11" style="81" customWidth="1"/>
    <col min="5127" max="5127" width="11.28515625" style="81" customWidth="1"/>
    <col min="5128" max="5128" width="9.28515625" style="81" customWidth="1"/>
    <col min="5129" max="5129" width="10" style="81" customWidth="1"/>
    <col min="5130" max="5130" width="9.85546875" style="81" customWidth="1"/>
    <col min="5131" max="5131" width="11.7109375" style="81" customWidth="1"/>
    <col min="5132" max="5132" width="11" style="81" customWidth="1"/>
    <col min="5133" max="5133" width="10.28515625" style="81" bestFit="1" customWidth="1"/>
    <col min="5134" max="5135" width="11" style="81" customWidth="1"/>
    <col min="5136" max="5137" width="17" style="81" customWidth="1"/>
    <col min="5138" max="5138" width="12.28515625" style="81" customWidth="1"/>
    <col min="5139" max="5139" width="15.7109375" style="81" customWidth="1"/>
    <col min="5140" max="5140" width="15" style="81" customWidth="1"/>
    <col min="5141" max="5141" width="26.140625" style="81" customWidth="1"/>
    <col min="5142" max="5142" width="12.85546875" style="81" customWidth="1"/>
    <col min="5143" max="5143" width="13.28515625" style="81" customWidth="1"/>
    <col min="5144" max="5144" width="10.7109375" style="81" customWidth="1"/>
    <col min="5145" max="5145" width="10.140625" style="81" customWidth="1"/>
    <col min="5146" max="5146" width="11.7109375" style="81" customWidth="1"/>
    <col min="5147" max="5147" width="13.140625" style="81" customWidth="1"/>
    <col min="5148" max="5148" width="14.7109375" style="81" customWidth="1"/>
    <col min="5149" max="5149" width="9.7109375" style="81" bestFit="1" customWidth="1"/>
    <col min="5150" max="5376" width="8.85546875" style="81"/>
    <col min="5377" max="5377" width="5.28515625" style="81" customWidth="1"/>
    <col min="5378" max="5378" width="9" style="81" customWidth="1"/>
    <col min="5379" max="5379" width="14" style="81" customWidth="1"/>
    <col min="5380" max="5380" width="27" style="81" bestFit="1" customWidth="1"/>
    <col min="5381" max="5381" width="26.28515625" style="81" customWidth="1"/>
    <col min="5382" max="5382" width="11" style="81" customWidth="1"/>
    <col min="5383" max="5383" width="11.28515625" style="81" customWidth="1"/>
    <col min="5384" max="5384" width="9.28515625" style="81" customWidth="1"/>
    <col min="5385" max="5385" width="10" style="81" customWidth="1"/>
    <col min="5386" max="5386" width="9.85546875" style="81" customWidth="1"/>
    <col min="5387" max="5387" width="11.7109375" style="81" customWidth="1"/>
    <col min="5388" max="5388" width="11" style="81" customWidth="1"/>
    <col min="5389" max="5389" width="10.28515625" style="81" bestFit="1" customWidth="1"/>
    <col min="5390" max="5391" width="11" style="81" customWidth="1"/>
    <col min="5392" max="5393" width="17" style="81" customWidth="1"/>
    <col min="5394" max="5394" width="12.28515625" style="81" customWidth="1"/>
    <col min="5395" max="5395" width="15.7109375" style="81" customWidth="1"/>
    <col min="5396" max="5396" width="15" style="81" customWidth="1"/>
    <col min="5397" max="5397" width="26.140625" style="81" customWidth="1"/>
    <col min="5398" max="5398" width="12.85546875" style="81" customWidth="1"/>
    <col min="5399" max="5399" width="13.28515625" style="81" customWidth="1"/>
    <col min="5400" max="5400" width="10.7109375" style="81" customWidth="1"/>
    <col min="5401" max="5401" width="10.140625" style="81" customWidth="1"/>
    <col min="5402" max="5402" width="11.7109375" style="81" customWidth="1"/>
    <col min="5403" max="5403" width="13.140625" style="81" customWidth="1"/>
    <col min="5404" max="5404" width="14.7109375" style="81" customWidth="1"/>
    <col min="5405" max="5405" width="9.7109375" style="81" bestFit="1" customWidth="1"/>
    <col min="5406" max="5632" width="8.85546875" style="81"/>
    <col min="5633" max="5633" width="5.28515625" style="81" customWidth="1"/>
    <col min="5634" max="5634" width="9" style="81" customWidth="1"/>
    <col min="5635" max="5635" width="14" style="81" customWidth="1"/>
    <col min="5636" max="5636" width="27" style="81" bestFit="1" customWidth="1"/>
    <col min="5637" max="5637" width="26.28515625" style="81" customWidth="1"/>
    <col min="5638" max="5638" width="11" style="81" customWidth="1"/>
    <col min="5639" max="5639" width="11.28515625" style="81" customWidth="1"/>
    <col min="5640" max="5640" width="9.28515625" style="81" customWidth="1"/>
    <col min="5641" max="5641" width="10" style="81" customWidth="1"/>
    <col min="5642" max="5642" width="9.85546875" style="81" customWidth="1"/>
    <col min="5643" max="5643" width="11.7109375" style="81" customWidth="1"/>
    <col min="5644" max="5644" width="11" style="81" customWidth="1"/>
    <col min="5645" max="5645" width="10.28515625" style="81" bestFit="1" customWidth="1"/>
    <col min="5646" max="5647" width="11" style="81" customWidth="1"/>
    <col min="5648" max="5649" width="17" style="81" customWidth="1"/>
    <col min="5650" max="5650" width="12.28515625" style="81" customWidth="1"/>
    <col min="5651" max="5651" width="15.7109375" style="81" customWidth="1"/>
    <col min="5652" max="5652" width="15" style="81" customWidth="1"/>
    <col min="5653" max="5653" width="26.140625" style="81" customWidth="1"/>
    <col min="5654" max="5654" width="12.85546875" style="81" customWidth="1"/>
    <col min="5655" max="5655" width="13.28515625" style="81" customWidth="1"/>
    <col min="5656" max="5656" width="10.7109375" style="81" customWidth="1"/>
    <col min="5657" max="5657" width="10.140625" style="81" customWidth="1"/>
    <col min="5658" max="5658" width="11.7109375" style="81" customWidth="1"/>
    <col min="5659" max="5659" width="13.140625" style="81" customWidth="1"/>
    <col min="5660" max="5660" width="14.7109375" style="81" customWidth="1"/>
    <col min="5661" max="5661" width="9.7109375" style="81" bestFit="1" customWidth="1"/>
    <col min="5662" max="5888" width="8.85546875" style="81"/>
    <col min="5889" max="5889" width="5.28515625" style="81" customWidth="1"/>
    <col min="5890" max="5890" width="9" style="81" customWidth="1"/>
    <col min="5891" max="5891" width="14" style="81" customWidth="1"/>
    <col min="5892" max="5892" width="27" style="81" bestFit="1" customWidth="1"/>
    <col min="5893" max="5893" width="26.28515625" style="81" customWidth="1"/>
    <col min="5894" max="5894" width="11" style="81" customWidth="1"/>
    <col min="5895" max="5895" width="11.28515625" style="81" customWidth="1"/>
    <col min="5896" max="5896" width="9.28515625" style="81" customWidth="1"/>
    <col min="5897" max="5897" width="10" style="81" customWidth="1"/>
    <col min="5898" max="5898" width="9.85546875" style="81" customWidth="1"/>
    <col min="5899" max="5899" width="11.7109375" style="81" customWidth="1"/>
    <col min="5900" max="5900" width="11" style="81" customWidth="1"/>
    <col min="5901" max="5901" width="10.28515625" style="81" bestFit="1" customWidth="1"/>
    <col min="5902" max="5903" width="11" style="81" customWidth="1"/>
    <col min="5904" max="5905" width="17" style="81" customWidth="1"/>
    <col min="5906" max="5906" width="12.28515625" style="81" customWidth="1"/>
    <col min="5907" max="5907" width="15.7109375" style="81" customWidth="1"/>
    <col min="5908" max="5908" width="15" style="81" customWidth="1"/>
    <col min="5909" max="5909" width="26.140625" style="81" customWidth="1"/>
    <col min="5910" max="5910" width="12.85546875" style="81" customWidth="1"/>
    <col min="5911" max="5911" width="13.28515625" style="81" customWidth="1"/>
    <col min="5912" max="5912" width="10.7109375" style="81" customWidth="1"/>
    <col min="5913" max="5913" width="10.140625" style="81" customWidth="1"/>
    <col min="5914" max="5914" width="11.7109375" style="81" customWidth="1"/>
    <col min="5915" max="5915" width="13.140625" style="81" customWidth="1"/>
    <col min="5916" max="5916" width="14.7109375" style="81" customWidth="1"/>
    <col min="5917" max="5917" width="9.7109375" style="81" bestFit="1" customWidth="1"/>
    <col min="5918" max="6144" width="8.85546875" style="81"/>
    <col min="6145" max="6145" width="5.28515625" style="81" customWidth="1"/>
    <col min="6146" max="6146" width="9" style="81" customWidth="1"/>
    <col min="6147" max="6147" width="14" style="81" customWidth="1"/>
    <col min="6148" max="6148" width="27" style="81" bestFit="1" customWidth="1"/>
    <col min="6149" max="6149" width="26.28515625" style="81" customWidth="1"/>
    <col min="6150" max="6150" width="11" style="81" customWidth="1"/>
    <col min="6151" max="6151" width="11.28515625" style="81" customWidth="1"/>
    <col min="6152" max="6152" width="9.28515625" style="81" customWidth="1"/>
    <col min="6153" max="6153" width="10" style="81" customWidth="1"/>
    <col min="6154" max="6154" width="9.85546875" style="81" customWidth="1"/>
    <col min="6155" max="6155" width="11.7109375" style="81" customWidth="1"/>
    <col min="6156" max="6156" width="11" style="81" customWidth="1"/>
    <col min="6157" max="6157" width="10.28515625" style="81" bestFit="1" customWidth="1"/>
    <col min="6158" max="6159" width="11" style="81" customWidth="1"/>
    <col min="6160" max="6161" width="17" style="81" customWidth="1"/>
    <col min="6162" max="6162" width="12.28515625" style="81" customWidth="1"/>
    <col min="6163" max="6163" width="15.7109375" style="81" customWidth="1"/>
    <col min="6164" max="6164" width="15" style="81" customWidth="1"/>
    <col min="6165" max="6165" width="26.140625" style="81" customWidth="1"/>
    <col min="6166" max="6166" width="12.85546875" style="81" customWidth="1"/>
    <col min="6167" max="6167" width="13.28515625" style="81" customWidth="1"/>
    <col min="6168" max="6168" width="10.7109375" style="81" customWidth="1"/>
    <col min="6169" max="6169" width="10.140625" style="81" customWidth="1"/>
    <col min="6170" max="6170" width="11.7109375" style="81" customWidth="1"/>
    <col min="6171" max="6171" width="13.140625" style="81" customWidth="1"/>
    <col min="6172" max="6172" width="14.7109375" style="81" customWidth="1"/>
    <col min="6173" max="6173" width="9.7109375" style="81" bestFit="1" customWidth="1"/>
    <col min="6174" max="6400" width="8.85546875" style="81"/>
    <col min="6401" max="6401" width="5.28515625" style="81" customWidth="1"/>
    <col min="6402" max="6402" width="9" style="81" customWidth="1"/>
    <col min="6403" max="6403" width="14" style="81" customWidth="1"/>
    <col min="6404" max="6404" width="27" style="81" bestFit="1" customWidth="1"/>
    <col min="6405" max="6405" width="26.28515625" style="81" customWidth="1"/>
    <col min="6406" max="6406" width="11" style="81" customWidth="1"/>
    <col min="6407" max="6407" width="11.28515625" style="81" customWidth="1"/>
    <col min="6408" max="6408" width="9.28515625" style="81" customWidth="1"/>
    <col min="6409" max="6409" width="10" style="81" customWidth="1"/>
    <col min="6410" max="6410" width="9.85546875" style="81" customWidth="1"/>
    <col min="6411" max="6411" width="11.7109375" style="81" customWidth="1"/>
    <col min="6412" max="6412" width="11" style="81" customWidth="1"/>
    <col min="6413" max="6413" width="10.28515625" style="81" bestFit="1" customWidth="1"/>
    <col min="6414" max="6415" width="11" style="81" customWidth="1"/>
    <col min="6416" max="6417" width="17" style="81" customWidth="1"/>
    <col min="6418" max="6418" width="12.28515625" style="81" customWidth="1"/>
    <col min="6419" max="6419" width="15.7109375" style="81" customWidth="1"/>
    <col min="6420" max="6420" width="15" style="81" customWidth="1"/>
    <col min="6421" max="6421" width="26.140625" style="81" customWidth="1"/>
    <col min="6422" max="6422" width="12.85546875" style="81" customWidth="1"/>
    <col min="6423" max="6423" width="13.28515625" style="81" customWidth="1"/>
    <col min="6424" max="6424" width="10.7109375" style="81" customWidth="1"/>
    <col min="6425" max="6425" width="10.140625" style="81" customWidth="1"/>
    <col min="6426" max="6426" width="11.7109375" style="81" customWidth="1"/>
    <col min="6427" max="6427" width="13.140625" style="81" customWidth="1"/>
    <col min="6428" max="6428" width="14.7109375" style="81" customWidth="1"/>
    <col min="6429" max="6429" width="9.7109375" style="81" bestFit="1" customWidth="1"/>
    <col min="6430" max="6656" width="8.85546875" style="81"/>
    <col min="6657" max="6657" width="5.28515625" style="81" customWidth="1"/>
    <col min="6658" max="6658" width="9" style="81" customWidth="1"/>
    <col min="6659" max="6659" width="14" style="81" customWidth="1"/>
    <col min="6660" max="6660" width="27" style="81" bestFit="1" customWidth="1"/>
    <col min="6661" max="6661" width="26.28515625" style="81" customWidth="1"/>
    <col min="6662" max="6662" width="11" style="81" customWidth="1"/>
    <col min="6663" max="6663" width="11.28515625" style="81" customWidth="1"/>
    <col min="6664" max="6664" width="9.28515625" style="81" customWidth="1"/>
    <col min="6665" max="6665" width="10" style="81" customWidth="1"/>
    <col min="6666" max="6666" width="9.85546875" style="81" customWidth="1"/>
    <col min="6667" max="6667" width="11.7109375" style="81" customWidth="1"/>
    <col min="6668" max="6668" width="11" style="81" customWidth="1"/>
    <col min="6669" max="6669" width="10.28515625" style="81" bestFit="1" customWidth="1"/>
    <col min="6670" max="6671" width="11" style="81" customWidth="1"/>
    <col min="6672" max="6673" width="17" style="81" customWidth="1"/>
    <col min="6674" max="6674" width="12.28515625" style="81" customWidth="1"/>
    <col min="6675" max="6675" width="15.7109375" style="81" customWidth="1"/>
    <col min="6676" max="6676" width="15" style="81" customWidth="1"/>
    <col min="6677" max="6677" width="26.140625" style="81" customWidth="1"/>
    <col min="6678" max="6678" width="12.85546875" style="81" customWidth="1"/>
    <col min="6679" max="6679" width="13.28515625" style="81" customWidth="1"/>
    <col min="6680" max="6680" width="10.7109375" style="81" customWidth="1"/>
    <col min="6681" max="6681" width="10.140625" style="81" customWidth="1"/>
    <col min="6682" max="6682" width="11.7109375" style="81" customWidth="1"/>
    <col min="6683" max="6683" width="13.140625" style="81" customWidth="1"/>
    <col min="6684" max="6684" width="14.7109375" style="81" customWidth="1"/>
    <col min="6685" max="6685" width="9.7109375" style="81" bestFit="1" customWidth="1"/>
    <col min="6686" max="6912" width="8.85546875" style="81"/>
    <col min="6913" max="6913" width="5.28515625" style="81" customWidth="1"/>
    <col min="6914" max="6914" width="9" style="81" customWidth="1"/>
    <col min="6915" max="6915" width="14" style="81" customWidth="1"/>
    <col min="6916" max="6916" width="27" style="81" bestFit="1" customWidth="1"/>
    <col min="6917" max="6917" width="26.28515625" style="81" customWidth="1"/>
    <col min="6918" max="6918" width="11" style="81" customWidth="1"/>
    <col min="6919" max="6919" width="11.28515625" style="81" customWidth="1"/>
    <col min="6920" max="6920" width="9.28515625" style="81" customWidth="1"/>
    <col min="6921" max="6921" width="10" style="81" customWidth="1"/>
    <col min="6922" max="6922" width="9.85546875" style="81" customWidth="1"/>
    <col min="6923" max="6923" width="11.7109375" style="81" customWidth="1"/>
    <col min="6924" max="6924" width="11" style="81" customWidth="1"/>
    <col min="6925" max="6925" width="10.28515625" style="81" bestFit="1" customWidth="1"/>
    <col min="6926" max="6927" width="11" style="81" customWidth="1"/>
    <col min="6928" max="6929" width="17" style="81" customWidth="1"/>
    <col min="6930" max="6930" width="12.28515625" style="81" customWidth="1"/>
    <col min="6931" max="6931" width="15.7109375" style="81" customWidth="1"/>
    <col min="6932" max="6932" width="15" style="81" customWidth="1"/>
    <col min="6933" max="6933" width="26.140625" style="81" customWidth="1"/>
    <col min="6934" max="6934" width="12.85546875" style="81" customWidth="1"/>
    <col min="6935" max="6935" width="13.28515625" style="81" customWidth="1"/>
    <col min="6936" max="6936" width="10.7109375" style="81" customWidth="1"/>
    <col min="6937" max="6937" width="10.140625" style="81" customWidth="1"/>
    <col min="6938" max="6938" width="11.7109375" style="81" customWidth="1"/>
    <col min="6939" max="6939" width="13.140625" style="81" customWidth="1"/>
    <col min="6940" max="6940" width="14.7109375" style="81" customWidth="1"/>
    <col min="6941" max="6941" width="9.7109375" style="81" bestFit="1" customWidth="1"/>
    <col min="6942" max="7168" width="8.85546875" style="81"/>
    <col min="7169" max="7169" width="5.28515625" style="81" customWidth="1"/>
    <col min="7170" max="7170" width="9" style="81" customWidth="1"/>
    <col min="7171" max="7171" width="14" style="81" customWidth="1"/>
    <col min="7172" max="7172" width="27" style="81" bestFit="1" customWidth="1"/>
    <col min="7173" max="7173" width="26.28515625" style="81" customWidth="1"/>
    <col min="7174" max="7174" width="11" style="81" customWidth="1"/>
    <col min="7175" max="7175" width="11.28515625" style="81" customWidth="1"/>
    <col min="7176" max="7176" width="9.28515625" style="81" customWidth="1"/>
    <col min="7177" max="7177" width="10" style="81" customWidth="1"/>
    <col min="7178" max="7178" width="9.85546875" style="81" customWidth="1"/>
    <col min="7179" max="7179" width="11.7109375" style="81" customWidth="1"/>
    <col min="7180" max="7180" width="11" style="81" customWidth="1"/>
    <col min="7181" max="7181" width="10.28515625" style="81" bestFit="1" customWidth="1"/>
    <col min="7182" max="7183" width="11" style="81" customWidth="1"/>
    <col min="7184" max="7185" width="17" style="81" customWidth="1"/>
    <col min="7186" max="7186" width="12.28515625" style="81" customWidth="1"/>
    <col min="7187" max="7187" width="15.7109375" style="81" customWidth="1"/>
    <col min="7188" max="7188" width="15" style="81" customWidth="1"/>
    <col min="7189" max="7189" width="26.140625" style="81" customWidth="1"/>
    <col min="7190" max="7190" width="12.85546875" style="81" customWidth="1"/>
    <col min="7191" max="7191" width="13.28515625" style="81" customWidth="1"/>
    <col min="7192" max="7192" width="10.7109375" style="81" customWidth="1"/>
    <col min="7193" max="7193" width="10.140625" style="81" customWidth="1"/>
    <col min="7194" max="7194" width="11.7109375" style="81" customWidth="1"/>
    <col min="7195" max="7195" width="13.140625" style="81" customWidth="1"/>
    <col min="7196" max="7196" width="14.7109375" style="81" customWidth="1"/>
    <col min="7197" max="7197" width="9.7109375" style="81" bestFit="1" customWidth="1"/>
    <col min="7198" max="7424" width="8.85546875" style="81"/>
    <col min="7425" max="7425" width="5.28515625" style="81" customWidth="1"/>
    <col min="7426" max="7426" width="9" style="81" customWidth="1"/>
    <col min="7427" max="7427" width="14" style="81" customWidth="1"/>
    <col min="7428" max="7428" width="27" style="81" bestFit="1" customWidth="1"/>
    <col min="7429" max="7429" width="26.28515625" style="81" customWidth="1"/>
    <col min="7430" max="7430" width="11" style="81" customWidth="1"/>
    <col min="7431" max="7431" width="11.28515625" style="81" customWidth="1"/>
    <col min="7432" max="7432" width="9.28515625" style="81" customWidth="1"/>
    <col min="7433" max="7433" width="10" style="81" customWidth="1"/>
    <col min="7434" max="7434" width="9.85546875" style="81" customWidth="1"/>
    <col min="7435" max="7435" width="11.7109375" style="81" customWidth="1"/>
    <col min="7436" max="7436" width="11" style="81" customWidth="1"/>
    <col min="7437" max="7437" width="10.28515625" style="81" bestFit="1" customWidth="1"/>
    <col min="7438" max="7439" width="11" style="81" customWidth="1"/>
    <col min="7440" max="7441" width="17" style="81" customWidth="1"/>
    <col min="7442" max="7442" width="12.28515625" style="81" customWidth="1"/>
    <col min="7443" max="7443" width="15.7109375" style="81" customWidth="1"/>
    <col min="7444" max="7444" width="15" style="81" customWidth="1"/>
    <col min="7445" max="7445" width="26.140625" style="81" customWidth="1"/>
    <col min="7446" max="7446" width="12.85546875" style="81" customWidth="1"/>
    <col min="7447" max="7447" width="13.28515625" style="81" customWidth="1"/>
    <col min="7448" max="7448" width="10.7109375" style="81" customWidth="1"/>
    <col min="7449" max="7449" width="10.140625" style="81" customWidth="1"/>
    <col min="7450" max="7450" width="11.7109375" style="81" customWidth="1"/>
    <col min="7451" max="7451" width="13.140625" style="81" customWidth="1"/>
    <col min="7452" max="7452" width="14.7109375" style="81" customWidth="1"/>
    <col min="7453" max="7453" width="9.7109375" style="81" bestFit="1" customWidth="1"/>
    <col min="7454" max="7680" width="8.85546875" style="81"/>
    <col min="7681" max="7681" width="5.28515625" style="81" customWidth="1"/>
    <col min="7682" max="7682" width="9" style="81" customWidth="1"/>
    <col min="7683" max="7683" width="14" style="81" customWidth="1"/>
    <col min="7684" max="7684" width="27" style="81" bestFit="1" customWidth="1"/>
    <col min="7685" max="7685" width="26.28515625" style="81" customWidth="1"/>
    <col min="7686" max="7686" width="11" style="81" customWidth="1"/>
    <col min="7687" max="7687" width="11.28515625" style="81" customWidth="1"/>
    <col min="7688" max="7688" width="9.28515625" style="81" customWidth="1"/>
    <col min="7689" max="7689" width="10" style="81" customWidth="1"/>
    <col min="7690" max="7690" width="9.85546875" style="81" customWidth="1"/>
    <col min="7691" max="7691" width="11.7109375" style="81" customWidth="1"/>
    <col min="7692" max="7692" width="11" style="81" customWidth="1"/>
    <col min="7693" max="7693" width="10.28515625" style="81" bestFit="1" customWidth="1"/>
    <col min="7694" max="7695" width="11" style="81" customWidth="1"/>
    <col min="7696" max="7697" width="17" style="81" customWidth="1"/>
    <col min="7698" max="7698" width="12.28515625" style="81" customWidth="1"/>
    <col min="7699" max="7699" width="15.7109375" style="81" customWidth="1"/>
    <col min="7700" max="7700" width="15" style="81" customWidth="1"/>
    <col min="7701" max="7701" width="26.140625" style="81" customWidth="1"/>
    <col min="7702" max="7702" width="12.85546875" style="81" customWidth="1"/>
    <col min="7703" max="7703" width="13.28515625" style="81" customWidth="1"/>
    <col min="7704" max="7704" width="10.7109375" style="81" customWidth="1"/>
    <col min="7705" max="7705" width="10.140625" style="81" customWidth="1"/>
    <col min="7706" max="7706" width="11.7109375" style="81" customWidth="1"/>
    <col min="7707" max="7707" width="13.140625" style="81" customWidth="1"/>
    <col min="7708" max="7708" width="14.7109375" style="81" customWidth="1"/>
    <col min="7709" max="7709" width="9.7109375" style="81" bestFit="1" customWidth="1"/>
    <col min="7710" max="7936" width="8.85546875" style="81"/>
    <col min="7937" max="7937" width="5.28515625" style="81" customWidth="1"/>
    <col min="7938" max="7938" width="9" style="81" customWidth="1"/>
    <col min="7939" max="7939" width="14" style="81" customWidth="1"/>
    <col min="7940" max="7940" width="27" style="81" bestFit="1" customWidth="1"/>
    <col min="7941" max="7941" width="26.28515625" style="81" customWidth="1"/>
    <col min="7942" max="7942" width="11" style="81" customWidth="1"/>
    <col min="7943" max="7943" width="11.28515625" style="81" customWidth="1"/>
    <col min="7944" max="7944" width="9.28515625" style="81" customWidth="1"/>
    <col min="7945" max="7945" width="10" style="81" customWidth="1"/>
    <col min="7946" max="7946" width="9.85546875" style="81" customWidth="1"/>
    <col min="7947" max="7947" width="11.7109375" style="81" customWidth="1"/>
    <col min="7948" max="7948" width="11" style="81" customWidth="1"/>
    <col min="7949" max="7949" width="10.28515625" style="81" bestFit="1" customWidth="1"/>
    <col min="7950" max="7951" width="11" style="81" customWidth="1"/>
    <col min="7952" max="7953" width="17" style="81" customWidth="1"/>
    <col min="7954" max="7954" width="12.28515625" style="81" customWidth="1"/>
    <col min="7955" max="7955" width="15.7109375" style="81" customWidth="1"/>
    <col min="7956" max="7956" width="15" style="81" customWidth="1"/>
    <col min="7957" max="7957" width="26.140625" style="81" customWidth="1"/>
    <col min="7958" max="7958" width="12.85546875" style="81" customWidth="1"/>
    <col min="7959" max="7959" width="13.28515625" style="81" customWidth="1"/>
    <col min="7960" max="7960" width="10.7109375" style="81" customWidth="1"/>
    <col min="7961" max="7961" width="10.140625" style="81" customWidth="1"/>
    <col min="7962" max="7962" width="11.7109375" style="81" customWidth="1"/>
    <col min="7963" max="7963" width="13.140625" style="81" customWidth="1"/>
    <col min="7964" max="7964" width="14.7109375" style="81" customWidth="1"/>
    <col min="7965" max="7965" width="9.7109375" style="81" bestFit="1" customWidth="1"/>
    <col min="7966" max="8192" width="8.85546875" style="81"/>
    <col min="8193" max="8193" width="5.28515625" style="81" customWidth="1"/>
    <col min="8194" max="8194" width="9" style="81" customWidth="1"/>
    <col min="8195" max="8195" width="14" style="81" customWidth="1"/>
    <col min="8196" max="8196" width="27" style="81" bestFit="1" customWidth="1"/>
    <col min="8197" max="8197" width="26.28515625" style="81" customWidth="1"/>
    <col min="8198" max="8198" width="11" style="81" customWidth="1"/>
    <col min="8199" max="8199" width="11.28515625" style="81" customWidth="1"/>
    <col min="8200" max="8200" width="9.28515625" style="81" customWidth="1"/>
    <col min="8201" max="8201" width="10" style="81" customWidth="1"/>
    <col min="8202" max="8202" width="9.85546875" style="81" customWidth="1"/>
    <col min="8203" max="8203" width="11.7109375" style="81" customWidth="1"/>
    <col min="8204" max="8204" width="11" style="81" customWidth="1"/>
    <col min="8205" max="8205" width="10.28515625" style="81" bestFit="1" customWidth="1"/>
    <col min="8206" max="8207" width="11" style="81" customWidth="1"/>
    <col min="8208" max="8209" width="17" style="81" customWidth="1"/>
    <col min="8210" max="8210" width="12.28515625" style="81" customWidth="1"/>
    <col min="8211" max="8211" width="15.7109375" style="81" customWidth="1"/>
    <col min="8212" max="8212" width="15" style="81" customWidth="1"/>
    <col min="8213" max="8213" width="26.140625" style="81" customWidth="1"/>
    <col min="8214" max="8214" width="12.85546875" style="81" customWidth="1"/>
    <col min="8215" max="8215" width="13.28515625" style="81" customWidth="1"/>
    <col min="8216" max="8216" width="10.7109375" style="81" customWidth="1"/>
    <col min="8217" max="8217" width="10.140625" style="81" customWidth="1"/>
    <col min="8218" max="8218" width="11.7109375" style="81" customWidth="1"/>
    <col min="8219" max="8219" width="13.140625" style="81" customWidth="1"/>
    <col min="8220" max="8220" width="14.7109375" style="81" customWidth="1"/>
    <col min="8221" max="8221" width="9.7109375" style="81" bestFit="1" customWidth="1"/>
    <col min="8222" max="8448" width="8.85546875" style="81"/>
    <col min="8449" max="8449" width="5.28515625" style="81" customWidth="1"/>
    <col min="8450" max="8450" width="9" style="81" customWidth="1"/>
    <col min="8451" max="8451" width="14" style="81" customWidth="1"/>
    <col min="8452" max="8452" width="27" style="81" bestFit="1" customWidth="1"/>
    <col min="8453" max="8453" width="26.28515625" style="81" customWidth="1"/>
    <col min="8454" max="8454" width="11" style="81" customWidth="1"/>
    <col min="8455" max="8455" width="11.28515625" style="81" customWidth="1"/>
    <col min="8456" max="8456" width="9.28515625" style="81" customWidth="1"/>
    <col min="8457" max="8457" width="10" style="81" customWidth="1"/>
    <col min="8458" max="8458" width="9.85546875" style="81" customWidth="1"/>
    <col min="8459" max="8459" width="11.7109375" style="81" customWidth="1"/>
    <col min="8460" max="8460" width="11" style="81" customWidth="1"/>
    <col min="8461" max="8461" width="10.28515625" style="81" bestFit="1" customWidth="1"/>
    <col min="8462" max="8463" width="11" style="81" customWidth="1"/>
    <col min="8464" max="8465" width="17" style="81" customWidth="1"/>
    <col min="8466" max="8466" width="12.28515625" style="81" customWidth="1"/>
    <col min="8467" max="8467" width="15.7109375" style="81" customWidth="1"/>
    <col min="8468" max="8468" width="15" style="81" customWidth="1"/>
    <col min="8469" max="8469" width="26.140625" style="81" customWidth="1"/>
    <col min="8470" max="8470" width="12.85546875" style="81" customWidth="1"/>
    <col min="8471" max="8471" width="13.28515625" style="81" customWidth="1"/>
    <col min="8472" max="8472" width="10.7109375" style="81" customWidth="1"/>
    <col min="8473" max="8473" width="10.140625" style="81" customWidth="1"/>
    <col min="8474" max="8474" width="11.7109375" style="81" customWidth="1"/>
    <col min="8475" max="8475" width="13.140625" style="81" customWidth="1"/>
    <col min="8476" max="8476" width="14.7109375" style="81" customWidth="1"/>
    <col min="8477" max="8477" width="9.7109375" style="81" bestFit="1" customWidth="1"/>
    <col min="8478" max="8704" width="8.85546875" style="81"/>
    <col min="8705" max="8705" width="5.28515625" style="81" customWidth="1"/>
    <col min="8706" max="8706" width="9" style="81" customWidth="1"/>
    <col min="8707" max="8707" width="14" style="81" customWidth="1"/>
    <col min="8708" max="8708" width="27" style="81" bestFit="1" customWidth="1"/>
    <col min="8709" max="8709" width="26.28515625" style="81" customWidth="1"/>
    <col min="8710" max="8710" width="11" style="81" customWidth="1"/>
    <col min="8711" max="8711" width="11.28515625" style="81" customWidth="1"/>
    <col min="8712" max="8712" width="9.28515625" style="81" customWidth="1"/>
    <col min="8713" max="8713" width="10" style="81" customWidth="1"/>
    <col min="8714" max="8714" width="9.85546875" style="81" customWidth="1"/>
    <col min="8715" max="8715" width="11.7109375" style="81" customWidth="1"/>
    <col min="8716" max="8716" width="11" style="81" customWidth="1"/>
    <col min="8717" max="8717" width="10.28515625" style="81" bestFit="1" customWidth="1"/>
    <col min="8718" max="8719" width="11" style="81" customWidth="1"/>
    <col min="8720" max="8721" width="17" style="81" customWidth="1"/>
    <col min="8722" max="8722" width="12.28515625" style="81" customWidth="1"/>
    <col min="8723" max="8723" width="15.7109375" style="81" customWidth="1"/>
    <col min="8724" max="8724" width="15" style="81" customWidth="1"/>
    <col min="8725" max="8725" width="26.140625" style="81" customWidth="1"/>
    <col min="8726" max="8726" width="12.85546875" style="81" customWidth="1"/>
    <col min="8727" max="8727" width="13.28515625" style="81" customWidth="1"/>
    <col min="8728" max="8728" width="10.7109375" style="81" customWidth="1"/>
    <col min="8729" max="8729" width="10.140625" style="81" customWidth="1"/>
    <col min="8730" max="8730" width="11.7109375" style="81" customWidth="1"/>
    <col min="8731" max="8731" width="13.140625" style="81" customWidth="1"/>
    <col min="8732" max="8732" width="14.7109375" style="81" customWidth="1"/>
    <col min="8733" max="8733" width="9.7109375" style="81" bestFit="1" customWidth="1"/>
    <col min="8734" max="8960" width="8.85546875" style="81"/>
    <col min="8961" max="8961" width="5.28515625" style="81" customWidth="1"/>
    <col min="8962" max="8962" width="9" style="81" customWidth="1"/>
    <col min="8963" max="8963" width="14" style="81" customWidth="1"/>
    <col min="8964" max="8964" width="27" style="81" bestFit="1" customWidth="1"/>
    <col min="8965" max="8965" width="26.28515625" style="81" customWidth="1"/>
    <col min="8966" max="8966" width="11" style="81" customWidth="1"/>
    <col min="8967" max="8967" width="11.28515625" style="81" customWidth="1"/>
    <col min="8968" max="8968" width="9.28515625" style="81" customWidth="1"/>
    <col min="8969" max="8969" width="10" style="81" customWidth="1"/>
    <col min="8970" max="8970" width="9.85546875" style="81" customWidth="1"/>
    <col min="8971" max="8971" width="11.7109375" style="81" customWidth="1"/>
    <col min="8972" max="8972" width="11" style="81" customWidth="1"/>
    <col min="8973" max="8973" width="10.28515625" style="81" bestFit="1" customWidth="1"/>
    <col min="8974" max="8975" width="11" style="81" customWidth="1"/>
    <col min="8976" max="8977" width="17" style="81" customWidth="1"/>
    <col min="8978" max="8978" width="12.28515625" style="81" customWidth="1"/>
    <col min="8979" max="8979" width="15.7109375" style="81" customWidth="1"/>
    <col min="8980" max="8980" width="15" style="81" customWidth="1"/>
    <col min="8981" max="8981" width="26.140625" style="81" customWidth="1"/>
    <col min="8982" max="8982" width="12.85546875" style="81" customWidth="1"/>
    <col min="8983" max="8983" width="13.28515625" style="81" customWidth="1"/>
    <col min="8984" max="8984" width="10.7109375" style="81" customWidth="1"/>
    <col min="8985" max="8985" width="10.140625" style="81" customWidth="1"/>
    <col min="8986" max="8986" width="11.7109375" style="81" customWidth="1"/>
    <col min="8987" max="8987" width="13.140625" style="81" customWidth="1"/>
    <col min="8988" max="8988" width="14.7109375" style="81" customWidth="1"/>
    <col min="8989" max="8989" width="9.7109375" style="81" bestFit="1" customWidth="1"/>
    <col min="8990" max="9216" width="8.85546875" style="81"/>
    <col min="9217" max="9217" width="5.28515625" style="81" customWidth="1"/>
    <col min="9218" max="9218" width="9" style="81" customWidth="1"/>
    <col min="9219" max="9219" width="14" style="81" customWidth="1"/>
    <col min="9220" max="9220" width="27" style="81" bestFit="1" customWidth="1"/>
    <col min="9221" max="9221" width="26.28515625" style="81" customWidth="1"/>
    <col min="9222" max="9222" width="11" style="81" customWidth="1"/>
    <col min="9223" max="9223" width="11.28515625" style="81" customWidth="1"/>
    <col min="9224" max="9224" width="9.28515625" style="81" customWidth="1"/>
    <col min="9225" max="9225" width="10" style="81" customWidth="1"/>
    <col min="9226" max="9226" width="9.85546875" style="81" customWidth="1"/>
    <col min="9227" max="9227" width="11.7109375" style="81" customWidth="1"/>
    <col min="9228" max="9228" width="11" style="81" customWidth="1"/>
    <col min="9229" max="9229" width="10.28515625" style="81" bestFit="1" customWidth="1"/>
    <col min="9230" max="9231" width="11" style="81" customWidth="1"/>
    <col min="9232" max="9233" width="17" style="81" customWidth="1"/>
    <col min="9234" max="9234" width="12.28515625" style="81" customWidth="1"/>
    <col min="9235" max="9235" width="15.7109375" style="81" customWidth="1"/>
    <col min="9236" max="9236" width="15" style="81" customWidth="1"/>
    <col min="9237" max="9237" width="26.140625" style="81" customWidth="1"/>
    <col min="9238" max="9238" width="12.85546875" style="81" customWidth="1"/>
    <col min="9239" max="9239" width="13.28515625" style="81" customWidth="1"/>
    <col min="9240" max="9240" width="10.7109375" style="81" customWidth="1"/>
    <col min="9241" max="9241" width="10.140625" style="81" customWidth="1"/>
    <col min="9242" max="9242" width="11.7109375" style="81" customWidth="1"/>
    <col min="9243" max="9243" width="13.140625" style="81" customWidth="1"/>
    <col min="9244" max="9244" width="14.7109375" style="81" customWidth="1"/>
    <col min="9245" max="9245" width="9.7109375" style="81" bestFit="1" customWidth="1"/>
    <col min="9246" max="9472" width="8.85546875" style="81"/>
    <col min="9473" max="9473" width="5.28515625" style="81" customWidth="1"/>
    <col min="9474" max="9474" width="9" style="81" customWidth="1"/>
    <col min="9475" max="9475" width="14" style="81" customWidth="1"/>
    <col min="9476" max="9476" width="27" style="81" bestFit="1" customWidth="1"/>
    <col min="9477" max="9477" width="26.28515625" style="81" customWidth="1"/>
    <col min="9478" max="9478" width="11" style="81" customWidth="1"/>
    <col min="9479" max="9479" width="11.28515625" style="81" customWidth="1"/>
    <col min="9480" max="9480" width="9.28515625" style="81" customWidth="1"/>
    <col min="9481" max="9481" width="10" style="81" customWidth="1"/>
    <col min="9482" max="9482" width="9.85546875" style="81" customWidth="1"/>
    <col min="9483" max="9483" width="11.7109375" style="81" customWidth="1"/>
    <col min="9484" max="9484" width="11" style="81" customWidth="1"/>
    <col min="9485" max="9485" width="10.28515625" style="81" bestFit="1" customWidth="1"/>
    <col min="9486" max="9487" width="11" style="81" customWidth="1"/>
    <col min="9488" max="9489" width="17" style="81" customWidth="1"/>
    <col min="9490" max="9490" width="12.28515625" style="81" customWidth="1"/>
    <col min="9491" max="9491" width="15.7109375" style="81" customWidth="1"/>
    <col min="9492" max="9492" width="15" style="81" customWidth="1"/>
    <col min="9493" max="9493" width="26.140625" style="81" customWidth="1"/>
    <col min="9494" max="9494" width="12.85546875" style="81" customWidth="1"/>
    <col min="9495" max="9495" width="13.28515625" style="81" customWidth="1"/>
    <col min="9496" max="9496" width="10.7109375" style="81" customWidth="1"/>
    <col min="9497" max="9497" width="10.140625" style="81" customWidth="1"/>
    <col min="9498" max="9498" width="11.7109375" style="81" customWidth="1"/>
    <col min="9499" max="9499" width="13.140625" style="81" customWidth="1"/>
    <col min="9500" max="9500" width="14.7109375" style="81" customWidth="1"/>
    <col min="9501" max="9501" width="9.7109375" style="81" bestFit="1" customWidth="1"/>
    <col min="9502" max="9728" width="8.85546875" style="81"/>
    <col min="9729" max="9729" width="5.28515625" style="81" customWidth="1"/>
    <col min="9730" max="9730" width="9" style="81" customWidth="1"/>
    <col min="9731" max="9731" width="14" style="81" customWidth="1"/>
    <col min="9732" max="9732" width="27" style="81" bestFit="1" customWidth="1"/>
    <col min="9733" max="9733" width="26.28515625" style="81" customWidth="1"/>
    <col min="9734" max="9734" width="11" style="81" customWidth="1"/>
    <col min="9735" max="9735" width="11.28515625" style="81" customWidth="1"/>
    <col min="9736" max="9736" width="9.28515625" style="81" customWidth="1"/>
    <col min="9737" max="9737" width="10" style="81" customWidth="1"/>
    <col min="9738" max="9738" width="9.85546875" style="81" customWidth="1"/>
    <col min="9739" max="9739" width="11.7109375" style="81" customWidth="1"/>
    <col min="9740" max="9740" width="11" style="81" customWidth="1"/>
    <col min="9741" max="9741" width="10.28515625" style="81" bestFit="1" customWidth="1"/>
    <col min="9742" max="9743" width="11" style="81" customWidth="1"/>
    <col min="9744" max="9745" width="17" style="81" customWidth="1"/>
    <col min="9746" max="9746" width="12.28515625" style="81" customWidth="1"/>
    <col min="9747" max="9747" width="15.7109375" style="81" customWidth="1"/>
    <col min="9748" max="9748" width="15" style="81" customWidth="1"/>
    <col min="9749" max="9749" width="26.140625" style="81" customWidth="1"/>
    <col min="9750" max="9750" width="12.85546875" style="81" customWidth="1"/>
    <col min="9751" max="9751" width="13.28515625" style="81" customWidth="1"/>
    <col min="9752" max="9752" width="10.7109375" style="81" customWidth="1"/>
    <col min="9753" max="9753" width="10.140625" style="81" customWidth="1"/>
    <col min="9754" max="9754" width="11.7109375" style="81" customWidth="1"/>
    <col min="9755" max="9755" width="13.140625" style="81" customWidth="1"/>
    <col min="9756" max="9756" width="14.7109375" style="81" customWidth="1"/>
    <col min="9757" max="9757" width="9.7109375" style="81" bestFit="1" customWidth="1"/>
    <col min="9758" max="9984" width="8.85546875" style="81"/>
    <col min="9985" max="9985" width="5.28515625" style="81" customWidth="1"/>
    <col min="9986" max="9986" width="9" style="81" customWidth="1"/>
    <col min="9987" max="9987" width="14" style="81" customWidth="1"/>
    <col min="9988" max="9988" width="27" style="81" bestFit="1" customWidth="1"/>
    <col min="9989" max="9989" width="26.28515625" style="81" customWidth="1"/>
    <col min="9990" max="9990" width="11" style="81" customWidth="1"/>
    <col min="9991" max="9991" width="11.28515625" style="81" customWidth="1"/>
    <col min="9992" max="9992" width="9.28515625" style="81" customWidth="1"/>
    <col min="9993" max="9993" width="10" style="81" customWidth="1"/>
    <col min="9994" max="9994" width="9.85546875" style="81" customWidth="1"/>
    <col min="9995" max="9995" width="11.7109375" style="81" customWidth="1"/>
    <col min="9996" max="9996" width="11" style="81" customWidth="1"/>
    <col min="9997" max="9997" width="10.28515625" style="81" bestFit="1" customWidth="1"/>
    <col min="9998" max="9999" width="11" style="81" customWidth="1"/>
    <col min="10000" max="10001" width="17" style="81" customWidth="1"/>
    <col min="10002" max="10002" width="12.28515625" style="81" customWidth="1"/>
    <col min="10003" max="10003" width="15.7109375" style="81" customWidth="1"/>
    <col min="10004" max="10004" width="15" style="81" customWidth="1"/>
    <col min="10005" max="10005" width="26.140625" style="81" customWidth="1"/>
    <col min="10006" max="10006" width="12.85546875" style="81" customWidth="1"/>
    <col min="10007" max="10007" width="13.28515625" style="81" customWidth="1"/>
    <col min="10008" max="10008" width="10.7109375" style="81" customWidth="1"/>
    <col min="10009" max="10009" width="10.140625" style="81" customWidth="1"/>
    <col min="10010" max="10010" width="11.7109375" style="81" customWidth="1"/>
    <col min="10011" max="10011" width="13.140625" style="81" customWidth="1"/>
    <col min="10012" max="10012" width="14.7109375" style="81" customWidth="1"/>
    <col min="10013" max="10013" width="9.7109375" style="81" bestFit="1" customWidth="1"/>
    <col min="10014" max="10240" width="8.85546875" style="81"/>
    <col min="10241" max="10241" width="5.28515625" style="81" customWidth="1"/>
    <col min="10242" max="10242" width="9" style="81" customWidth="1"/>
    <col min="10243" max="10243" width="14" style="81" customWidth="1"/>
    <col min="10244" max="10244" width="27" style="81" bestFit="1" customWidth="1"/>
    <col min="10245" max="10245" width="26.28515625" style="81" customWidth="1"/>
    <col min="10246" max="10246" width="11" style="81" customWidth="1"/>
    <col min="10247" max="10247" width="11.28515625" style="81" customWidth="1"/>
    <col min="10248" max="10248" width="9.28515625" style="81" customWidth="1"/>
    <col min="10249" max="10249" width="10" style="81" customWidth="1"/>
    <col min="10250" max="10250" width="9.85546875" style="81" customWidth="1"/>
    <col min="10251" max="10251" width="11.7109375" style="81" customWidth="1"/>
    <col min="10252" max="10252" width="11" style="81" customWidth="1"/>
    <col min="10253" max="10253" width="10.28515625" style="81" bestFit="1" customWidth="1"/>
    <col min="10254" max="10255" width="11" style="81" customWidth="1"/>
    <col min="10256" max="10257" width="17" style="81" customWidth="1"/>
    <col min="10258" max="10258" width="12.28515625" style="81" customWidth="1"/>
    <col min="10259" max="10259" width="15.7109375" style="81" customWidth="1"/>
    <col min="10260" max="10260" width="15" style="81" customWidth="1"/>
    <col min="10261" max="10261" width="26.140625" style="81" customWidth="1"/>
    <col min="10262" max="10262" width="12.85546875" style="81" customWidth="1"/>
    <col min="10263" max="10263" width="13.28515625" style="81" customWidth="1"/>
    <col min="10264" max="10264" width="10.7109375" style="81" customWidth="1"/>
    <col min="10265" max="10265" width="10.140625" style="81" customWidth="1"/>
    <col min="10266" max="10266" width="11.7109375" style="81" customWidth="1"/>
    <col min="10267" max="10267" width="13.140625" style="81" customWidth="1"/>
    <col min="10268" max="10268" width="14.7109375" style="81" customWidth="1"/>
    <col min="10269" max="10269" width="9.7109375" style="81" bestFit="1" customWidth="1"/>
    <col min="10270" max="10496" width="8.85546875" style="81"/>
    <col min="10497" max="10497" width="5.28515625" style="81" customWidth="1"/>
    <col min="10498" max="10498" width="9" style="81" customWidth="1"/>
    <col min="10499" max="10499" width="14" style="81" customWidth="1"/>
    <col min="10500" max="10500" width="27" style="81" bestFit="1" customWidth="1"/>
    <col min="10501" max="10501" width="26.28515625" style="81" customWidth="1"/>
    <col min="10502" max="10502" width="11" style="81" customWidth="1"/>
    <col min="10503" max="10503" width="11.28515625" style="81" customWidth="1"/>
    <col min="10504" max="10504" width="9.28515625" style="81" customWidth="1"/>
    <col min="10505" max="10505" width="10" style="81" customWidth="1"/>
    <col min="10506" max="10506" width="9.85546875" style="81" customWidth="1"/>
    <col min="10507" max="10507" width="11.7109375" style="81" customWidth="1"/>
    <col min="10508" max="10508" width="11" style="81" customWidth="1"/>
    <col min="10509" max="10509" width="10.28515625" style="81" bestFit="1" customWidth="1"/>
    <col min="10510" max="10511" width="11" style="81" customWidth="1"/>
    <col min="10512" max="10513" width="17" style="81" customWidth="1"/>
    <col min="10514" max="10514" width="12.28515625" style="81" customWidth="1"/>
    <col min="10515" max="10515" width="15.7109375" style="81" customWidth="1"/>
    <col min="10516" max="10516" width="15" style="81" customWidth="1"/>
    <col min="10517" max="10517" width="26.140625" style="81" customWidth="1"/>
    <col min="10518" max="10518" width="12.85546875" style="81" customWidth="1"/>
    <col min="10519" max="10519" width="13.28515625" style="81" customWidth="1"/>
    <col min="10520" max="10520" width="10.7109375" style="81" customWidth="1"/>
    <col min="10521" max="10521" width="10.140625" style="81" customWidth="1"/>
    <col min="10522" max="10522" width="11.7109375" style="81" customWidth="1"/>
    <col min="10523" max="10523" width="13.140625" style="81" customWidth="1"/>
    <col min="10524" max="10524" width="14.7109375" style="81" customWidth="1"/>
    <col min="10525" max="10525" width="9.7109375" style="81" bestFit="1" customWidth="1"/>
    <col min="10526" max="10752" width="8.85546875" style="81"/>
    <col min="10753" max="10753" width="5.28515625" style="81" customWidth="1"/>
    <col min="10754" max="10754" width="9" style="81" customWidth="1"/>
    <col min="10755" max="10755" width="14" style="81" customWidth="1"/>
    <col min="10756" max="10756" width="27" style="81" bestFit="1" customWidth="1"/>
    <col min="10757" max="10757" width="26.28515625" style="81" customWidth="1"/>
    <col min="10758" max="10758" width="11" style="81" customWidth="1"/>
    <col min="10759" max="10759" width="11.28515625" style="81" customWidth="1"/>
    <col min="10760" max="10760" width="9.28515625" style="81" customWidth="1"/>
    <col min="10761" max="10761" width="10" style="81" customWidth="1"/>
    <col min="10762" max="10762" width="9.85546875" style="81" customWidth="1"/>
    <col min="10763" max="10763" width="11.7109375" style="81" customWidth="1"/>
    <col min="10764" max="10764" width="11" style="81" customWidth="1"/>
    <col min="10765" max="10765" width="10.28515625" style="81" bestFit="1" customWidth="1"/>
    <col min="10766" max="10767" width="11" style="81" customWidth="1"/>
    <col min="10768" max="10769" width="17" style="81" customWidth="1"/>
    <col min="10770" max="10770" width="12.28515625" style="81" customWidth="1"/>
    <col min="10771" max="10771" width="15.7109375" style="81" customWidth="1"/>
    <col min="10772" max="10772" width="15" style="81" customWidth="1"/>
    <col min="10773" max="10773" width="26.140625" style="81" customWidth="1"/>
    <col min="10774" max="10774" width="12.85546875" style="81" customWidth="1"/>
    <col min="10775" max="10775" width="13.28515625" style="81" customWidth="1"/>
    <col min="10776" max="10776" width="10.7109375" style="81" customWidth="1"/>
    <col min="10777" max="10777" width="10.140625" style="81" customWidth="1"/>
    <col min="10778" max="10778" width="11.7109375" style="81" customWidth="1"/>
    <col min="10779" max="10779" width="13.140625" style="81" customWidth="1"/>
    <col min="10780" max="10780" width="14.7109375" style="81" customWidth="1"/>
    <col min="10781" max="10781" width="9.7109375" style="81" bestFit="1" customWidth="1"/>
    <col min="10782" max="11008" width="8.85546875" style="81"/>
    <col min="11009" max="11009" width="5.28515625" style="81" customWidth="1"/>
    <col min="11010" max="11010" width="9" style="81" customWidth="1"/>
    <col min="11011" max="11011" width="14" style="81" customWidth="1"/>
    <col min="11012" max="11012" width="27" style="81" bestFit="1" customWidth="1"/>
    <col min="11013" max="11013" width="26.28515625" style="81" customWidth="1"/>
    <col min="11014" max="11014" width="11" style="81" customWidth="1"/>
    <col min="11015" max="11015" width="11.28515625" style="81" customWidth="1"/>
    <col min="11016" max="11016" width="9.28515625" style="81" customWidth="1"/>
    <col min="11017" max="11017" width="10" style="81" customWidth="1"/>
    <col min="11018" max="11018" width="9.85546875" style="81" customWidth="1"/>
    <col min="11019" max="11019" width="11.7109375" style="81" customWidth="1"/>
    <col min="11020" max="11020" width="11" style="81" customWidth="1"/>
    <col min="11021" max="11021" width="10.28515625" style="81" bestFit="1" customWidth="1"/>
    <col min="11022" max="11023" width="11" style="81" customWidth="1"/>
    <col min="11024" max="11025" width="17" style="81" customWidth="1"/>
    <col min="11026" max="11026" width="12.28515625" style="81" customWidth="1"/>
    <col min="11027" max="11027" width="15.7109375" style="81" customWidth="1"/>
    <col min="11028" max="11028" width="15" style="81" customWidth="1"/>
    <col min="11029" max="11029" width="26.140625" style="81" customWidth="1"/>
    <col min="11030" max="11030" width="12.85546875" style="81" customWidth="1"/>
    <col min="11031" max="11031" width="13.28515625" style="81" customWidth="1"/>
    <col min="11032" max="11032" width="10.7109375" style="81" customWidth="1"/>
    <col min="11033" max="11033" width="10.140625" style="81" customWidth="1"/>
    <col min="11034" max="11034" width="11.7109375" style="81" customWidth="1"/>
    <col min="11035" max="11035" width="13.140625" style="81" customWidth="1"/>
    <col min="11036" max="11036" width="14.7109375" style="81" customWidth="1"/>
    <col min="11037" max="11037" width="9.7109375" style="81" bestFit="1" customWidth="1"/>
    <col min="11038" max="11264" width="8.85546875" style="81"/>
    <col min="11265" max="11265" width="5.28515625" style="81" customWidth="1"/>
    <col min="11266" max="11266" width="9" style="81" customWidth="1"/>
    <col min="11267" max="11267" width="14" style="81" customWidth="1"/>
    <col min="11268" max="11268" width="27" style="81" bestFit="1" customWidth="1"/>
    <col min="11269" max="11269" width="26.28515625" style="81" customWidth="1"/>
    <col min="11270" max="11270" width="11" style="81" customWidth="1"/>
    <col min="11271" max="11271" width="11.28515625" style="81" customWidth="1"/>
    <col min="11272" max="11272" width="9.28515625" style="81" customWidth="1"/>
    <col min="11273" max="11273" width="10" style="81" customWidth="1"/>
    <col min="11274" max="11274" width="9.85546875" style="81" customWidth="1"/>
    <col min="11275" max="11275" width="11.7109375" style="81" customWidth="1"/>
    <col min="11276" max="11276" width="11" style="81" customWidth="1"/>
    <col min="11277" max="11277" width="10.28515625" style="81" bestFit="1" customWidth="1"/>
    <col min="11278" max="11279" width="11" style="81" customWidth="1"/>
    <col min="11280" max="11281" width="17" style="81" customWidth="1"/>
    <col min="11282" max="11282" width="12.28515625" style="81" customWidth="1"/>
    <col min="11283" max="11283" width="15.7109375" style="81" customWidth="1"/>
    <col min="11284" max="11284" width="15" style="81" customWidth="1"/>
    <col min="11285" max="11285" width="26.140625" style="81" customWidth="1"/>
    <col min="11286" max="11286" width="12.85546875" style="81" customWidth="1"/>
    <col min="11287" max="11287" width="13.28515625" style="81" customWidth="1"/>
    <col min="11288" max="11288" width="10.7109375" style="81" customWidth="1"/>
    <col min="11289" max="11289" width="10.140625" style="81" customWidth="1"/>
    <col min="11290" max="11290" width="11.7109375" style="81" customWidth="1"/>
    <col min="11291" max="11291" width="13.140625" style="81" customWidth="1"/>
    <col min="11292" max="11292" width="14.7109375" style="81" customWidth="1"/>
    <col min="11293" max="11293" width="9.7109375" style="81" bestFit="1" customWidth="1"/>
    <col min="11294" max="11520" width="8.85546875" style="81"/>
    <col min="11521" max="11521" width="5.28515625" style="81" customWidth="1"/>
    <col min="11522" max="11522" width="9" style="81" customWidth="1"/>
    <col min="11523" max="11523" width="14" style="81" customWidth="1"/>
    <col min="11524" max="11524" width="27" style="81" bestFit="1" customWidth="1"/>
    <col min="11525" max="11525" width="26.28515625" style="81" customWidth="1"/>
    <col min="11526" max="11526" width="11" style="81" customWidth="1"/>
    <col min="11527" max="11527" width="11.28515625" style="81" customWidth="1"/>
    <col min="11528" max="11528" width="9.28515625" style="81" customWidth="1"/>
    <col min="11529" max="11529" width="10" style="81" customWidth="1"/>
    <col min="11530" max="11530" width="9.85546875" style="81" customWidth="1"/>
    <col min="11531" max="11531" width="11.7109375" style="81" customWidth="1"/>
    <col min="11532" max="11532" width="11" style="81" customWidth="1"/>
    <col min="11533" max="11533" width="10.28515625" style="81" bestFit="1" customWidth="1"/>
    <col min="11534" max="11535" width="11" style="81" customWidth="1"/>
    <col min="11536" max="11537" width="17" style="81" customWidth="1"/>
    <col min="11538" max="11538" width="12.28515625" style="81" customWidth="1"/>
    <col min="11539" max="11539" width="15.7109375" style="81" customWidth="1"/>
    <col min="11540" max="11540" width="15" style="81" customWidth="1"/>
    <col min="11541" max="11541" width="26.140625" style="81" customWidth="1"/>
    <col min="11542" max="11542" width="12.85546875" style="81" customWidth="1"/>
    <col min="11543" max="11543" width="13.28515625" style="81" customWidth="1"/>
    <col min="11544" max="11544" width="10.7109375" style="81" customWidth="1"/>
    <col min="11545" max="11545" width="10.140625" style="81" customWidth="1"/>
    <col min="11546" max="11546" width="11.7109375" style="81" customWidth="1"/>
    <col min="11547" max="11547" width="13.140625" style="81" customWidth="1"/>
    <col min="11548" max="11548" width="14.7109375" style="81" customWidth="1"/>
    <col min="11549" max="11549" width="9.7109375" style="81" bestFit="1" customWidth="1"/>
    <col min="11550" max="11776" width="8.85546875" style="81"/>
    <col min="11777" max="11777" width="5.28515625" style="81" customWidth="1"/>
    <col min="11778" max="11778" width="9" style="81" customWidth="1"/>
    <col min="11779" max="11779" width="14" style="81" customWidth="1"/>
    <col min="11780" max="11780" width="27" style="81" bestFit="1" customWidth="1"/>
    <col min="11781" max="11781" width="26.28515625" style="81" customWidth="1"/>
    <col min="11782" max="11782" width="11" style="81" customWidth="1"/>
    <col min="11783" max="11783" width="11.28515625" style="81" customWidth="1"/>
    <col min="11784" max="11784" width="9.28515625" style="81" customWidth="1"/>
    <col min="11785" max="11785" width="10" style="81" customWidth="1"/>
    <col min="11786" max="11786" width="9.85546875" style="81" customWidth="1"/>
    <col min="11787" max="11787" width="11.7109375" style="81" customWidth="1"/>
    <col min="11788" max="11788" width="11" style="81" customWidth="1"/>
    <col min="11789" max="11789" width="10.28515625" style="81" bestFit="1" customWidth="1"/>
    <col min="11790" max="11791" width="11" style="81" customWidth="1"/>
    <col min="11792" max="11793" width="17" style="81" customWidth="1"/>
    <col min="11794" max="11794" width="12.28515625" style="81" customWidth="1"/>
    <col min="11795" max="11795" width="15.7109375" style="81" customWidth="1"/>
    <col min="11796" max="11796" width="15" style="81" customWidth="1"/>
    <col min="11797" max="11797" width="26.140625" style="81" customWidth="1"/>
    <col min="11798" max="11798" width="12.85546875" style="81" customWidth="1"/>
    <col min="11799" max="11799" width="13.28515625" style="81" customWidth="1"/>
    <col min="11800" max="11800" width="10.7109375" style="81" customWidth="1"/>
    <col min="11801" max="11801" width="10.140625" style="81" customWidth="1"/>
    <col min="11802" max="11802" width="11.7109375" style="81" customWidth="1"/>
    <col min="11803" max="11803" width="13.140625" style="81" customWidth="1"/>
    <col min="11804" max="11804" width="14.7109375" style="81" customWidth="1"/>
    <col min="11805" max="11805" width="9.7109375" style="81" bestFit="1" customWidth="1"/>
    <col min="11806" max="12032" width="8.85546875" style="81"/>
    <col min="12033" max="12033" width="5.28515625" style="81" customWidth="1"/>
    <col min="12034" max="12034" width="9" style="81" customWidth="1"/>
    <col min="12035" max="12035" width="14" style="81" customWidth="1"/>
    <col min="12036" max="12036" width="27" style="81" bestFit="1" customWidth="1"/>
    <col min="12037" max="12037" width="26.28515625" style="81" customWidth="1"/>
    <col min="12038" max="12038" width="11" style="81" customWidth="1"/>
    <col min="12039" max="12039" width="11.28515625" style="81" customWidth="1"/>
    <col min="12040" max="12040" width="9.28515625" style="81" customWidth="1"/>
    <col min="12041" max="12041" width="10" style="81" customWidth="1"/>
    <col min="12042" max="12042" width="9.85546875" style="81" customWidth="1"/>
    <col min="12043" max="12043" width="11.7109375" style="81" customWidth="1"/>
    <col min="12044" max="12044" width="11" style="81" customWidth="1"/>
    <col min="12045" max="12045" width="10.28515625" style="81" bestFit="1" customWidth="1"/>
    <col min="12046" max="12047" width="11" style="81" customWidth="1"/>
    <col min="12048" max="12049" width="17" style="81" customWidth="1"/>
    <col min="12050" max="12050" width="12.28515625" style="81" customWidth="1"/>
    <col min="12051" max="12051" width="15.7109375" style="81" customWidth="1"/>
    <col min="12052" max="12052" width="15" style="81" customWidth="1"/>
    <col min="12053" max="12053" width="26.140625" style="81" customWidth="1"/>
    <col min="12054" max="12054" width="12.85546875" style="81" customWidth="1"/>
    <col min="12055" max="12055" width="13.28515625" style="81" customWidth="1"/>
    <col min="12056" max="12056" width="10.7109375" style="81" customWidth="1"/>
    <col min="12057" max="12057" width="10.140625" style="81" customWidth="1"/>
    <col min="12058" max="12058" width="11.7109375" style="81" customWidth="1"/>
    <col min="12059" max="12059" width="13.140625" style="81" customWidth="1"/>
    <col min="12060" max="12060" width="14.7109375" style="81" customWidth="1"/>
    <col min="12061" max="12061" width="9.7109375" style="81" bestFit="1" customWidth="1"/>
    <col min="12062" max="12288" width="8.85546875" style="81"/>
    <col min="12289" max="12289" width="5.28515625" style="81" customWidth="1"/>
    <col min="12290" max="12290" width="9" style="81" customWidth="1"/>
    <col min="12291" max="12291" width="14" style="81" customWidth="1"/>
    <col min="12292" max="12292" width="27" style="81" bestFit="1" customWidth="1"/>
    <col min="12293" max="12293" width="26.28515625" style="81" customWidth="1"/>
    <col min="12294" max="12294" width="11" style="81" customWidth="1"/>
    <col min="12295" max="12295" width="11.28515625" style="81" customWidth="1"/>
    <col min="12296" max="12296" width="9.28515625" style="81" customWidth="1"/>
    <col min="12297" max="12297" width="10" style="81" customWidth="1"/>
    <col min="12298" max="12298" width="9.85546875" style="81" customWidth="1"/>
    <col min="12299" max="12299" width="11.7109375" style="81" customWidth="1"/>
    <col min="12300" max="12300" width="11" style="81" customWidth="1"/>
    <col min="12301" max="12301" width="10.28515625" style="81" bestFit="1" customWidth="1"/>
    <col min="12302" max="12303" width="11" style="81" customWidth="1"/>
    <col min="12304" max="12305" width="17" style="81" customWidth="1"/>
    <col min="12306" max="12306" width="12.28515625" style="81" customWidth="1"/>
    <col min="12307" max="12307" width="15.7109375" style="81" customWidth="1"/>
    <col min="12308" max="12308" width="15" style="81" customWidth="1"/>
    <col min="12309" max="12309" width="26.140625" style="81" customWidth="1"/>
    <col min="12310" max="12310" width="12.85546875" style="81" customWidth="1"/>
    <col min="12311" max="12311" width="13.28515625" style="81" customWidth="1"/>
    <col min="12312" max="12312" width="10.7109375" style="81" customWidth="1"/>
    <col min="12313" max="12313" width="10.140625" style="81" customWidth="1"/>
    <col min="12314" max="12314" width="11.7109375" style="81" customWidth="1"/>
    <col min="12315" max="12315" width="13.140625" style="81" customWidth="1"/>
    <col min="12316" max="12316" width="14.7109375" style="81" customWidth="1"/>
    <col min="12317" max="12317" width="9.7109375" style="81" bestFit="1" customWidth="1"/>
    <col min="12318" max="12544" width="8.85546875" style="81"/>
    <col min="12545" max="12545" width="5.28515625" style="81" customWidth="1"/>
    <col min="12546" max="12546" width="9" style="81" customWidth="1"/>
    <col min="12547" max="12547" width="14" style="81" customWidth="1"/>
    <col min="12548" max="12548" width="27" style="81" bestFit="1" customWidth="1"/>
    <col min="12549" max="12549" width="26.28515625" style="81" customWidth="1"/>
    <col min="12550" max="12550" width="11" style="81" customWidth="1"/>
    <col min="12551" max="12551" width="11.28515625" style="81" customWidth="1"/>
    <col min="12552" max="12552" width="9.28515625" style="81" customWidth="1"/>
    <col min="12553" max="12553" width="10" style="81" customWidth="1"/>
    <col min="12554" max="12554" width="9.85546875" style="81" customWidth="1"/>
    <col min="12555" max="12555" width="11.7109375" style="81" customWidth="1"/>
    <col min="12556" max="12556" width="11" style="81" customWidth="1"/>
    <col min="12557" max="12557" width="10.28515625" style="81" bestFit="1" customWidth="1"/>
    <col min="12558" max="12559" width="11" style="81" customWidth="1"/>
    <col min="12560" max="12561" width="17" style="81" customWidth="1"/>
    <col min="12562" max="12562" width="12.28515625" style="81" customWidth="1"/>
    <col min="12563" max="12563" width="15.7109375" style="81" customWidth="1"/>
    <col min="12564" max="12564" width="15" style="81" customWidth="1"/>
    <col min="12565" max="12565" width="26.140625" style="81" customWidth="1"/>
    <col min="12566" max="12566" width="12.85546875" style="81" customWidth="1"/>
    <col min="12567" max="12567" width="13.28515625" style="81" customWidth="1"/>
    <col min="12568" max="12568" width="10.7109375" style="81" customWidth="1"/>
    <col min="12569" max="12569" width="10.140625" style="81" customWidth="1"/>
    <col min="12570" max="12570" width="11.7109375" style="81" customWidth="1"/>
    <col min="12571" max="12571" width="13.140625" style="81" customWidth="1"/>
    <col min="12572" max="12572" width="14.7109375" style="81" customWidth="1"/>
    <col min="12573" max="12573" width="9.7109375" style="81" bestFit="1" customWidth="1"/>
    <col min="12574" max="12800" width="8.85546875" style="81"/>
    <col min="12801" max="12801" width="5.28515625" style="81" customWidth="1"/>
    <col min="12802" max="12802" width="9" style="81" customWidth="1"/>
    <col min="12803" max="12803" width="14" style="81" customWidth="1"/>
    <col min="12804" max="12804" width="27" style="81" bestFit="1" customWidth="1"/>
    <col min="12805" max="12805" width="26.28515625" style="81" customWidth="1"/>
    <col min="12806" max="12806" width="11" style="81" customWidth="1"/>
    <col min="12807" max="12807" width="11.28515625" style="81" customWidth="1"/>
    <col min="12808" max="12808" width="9.28515625" style="81" customWidth="1"/>
    <col min="12809" max="12809" width="10" style="81" customWidth="1"/>
    <col min="12810" max="12810" width="9.85546875" style="81" customWidth="1"/>
    <col min="12811" max="12811" width="11.7109375" style="81" customWidth="1"/>
    <col min="12812" max="12812" width="11" style="81" customWidth="1"/>
    <col min="12813" max="12813" width="10.28515625" style="81" bestFit="1" customWidth="1"/>
    <col min="12814" max="12815" width="11" style="81" customWidth="1"/>
    <col min="12816" max="12817" width="17" style="81" customWidth="1"/>
    <col min="12818" max="12818" width="12.28515625" style="81" customWidth="1"/>
    <col min="12819" max="12819" width="15.7109375" style="81" customWidth="1"/>
    <col min="12820" max="12820" width="15" style="81" customWidth="1"/>
    <col min="12821" max="12821" width="26.140625" style="81" customWidth="1"/>
    <col min="12822" max="12822" width="12.85546875" style="81" customWidth="1"/>
    <col min="12823" max="12823" width="13.28515625" style="81" customWidth="1"/>
    <col min="12824" max="12824" width="10.7109375" style="81" customWidth="1"/>
    <col min="12825" max="12825" width="10.140625" style="81" customWidth="1"/>
    <col min="12826" max="12826" width="11.7109375" style="81" customWidth="1"/>
    <col min="12827" max="12827" width="13.140625" style="81" customWidth="1"/>
    <col min="12828" max="12828" width="14.7109375" style="81" customWidth="1"/>
    <col min="12829" max="12829" width="9.7109375" style="81" bestFit="1" customWidth="1"/>
    <col min="12830" max="13056" width="8.85546875" style="81"/>
    <col min="13057" max="13057" width="5.28515625" style="81" customWidth="1"/>
    <col min="13058" max="13058" width="9" style="81" customWidth="1"/>
    <col min="13059" max="13059" width="14" style="81" customWidth="1"/>
    <col min="13060" max="13060" width="27" style="81" bestFit="1" customWidth="1"/>
    <col min="13061" max="13061" width="26.28515625" style="81" customWidth="1"/>
    <col min="13062" max="13062" width="11" style="81" customWidth="1"/>
    <col min="13063" max="13063" width="11.28515625" style="81" customWidth="1"/>
    <col min="13064" max="13064" width="9.28515625" style="81" customWidth="1"/>
    <col min="13065" max="13065" width="10" style="81" customWidth="1"/>
    <col min="13066" max="13066" width="9.85546875" style="81" customWidth="1"/>
    <col min="13067" max="13067" width="11.7109375" style="81" customWidth="1"/>
    <col min="13068" max="13068" width="11" style="81" customWidth="1"/>
    <col min="13069" max="13069" width="10.28515625" style="81" bestFit="1" customWidth="1"/>
    <col min="13070" max="13071" width="11" style="81" customWidth="1"/>
    <col min="13072" max="13073" width="17" style="81" customWidth="1"/>
    <col min="13074" max="13074" width="12.28515625" style="81" customWidth="1"/>
    <col min="13075" max="13075" width="15.7109375" style="81" customWidth="1"/>
    <col min="13076" max="13076" width="15" style="81" customWidth="1"/>
    <col min="13077" max="13077" width="26.140625" style="81" customWidth="1"/>
    <col min="13078" max="13078" width="12.85546875" style="81" customWidth="1"/>
    <col min="13079" max="13079" width="13.28515625" style="81" customWidth="1"/>
    <col min="13080" max="13080" width="10.7109375" style="81" customWidth="1"/>
    <col min="13081" max="13081" width="10.140625" style="81" customWidth="1"/>
    <col min="13082" max="13082" width="11.7109375" style="81" customWidth="1"/>
    <col min="13083" max="13083" width="13.140625" style="81" customWidth="1"/>
    <col min="13084" max="13084" width="14.7109375" style="81" customWidth="1"/>
    <col min="13085" max="13085" width="9.7109375" style="81" bestFit="1" customWidth="1"/>
    <col min="13086" max="13312" width="8.85546875" style="81"/>
    <col min="13313" max="13313" width="5.28515625" style="81" customWidth="1"/>
    <col min="13314" max="13314" width="9" style="81" customWidth="1"/>
    <col min="13315" max="13315" width="14" style="81" customWidth="1"/>
    <col min="13316" max="13316" width="27" style="81" bestFit="1" customWidth="1"/>
    <col min="13317" max="13317" width="26.28515625" style="81" customWidth="1"/>
    <col min="13318" max="13318" width="11" style="81" customWidth="1"/>
    <col min="13319" max="13319" width="11.28515625" style="81" customWidth="1"/>
    <col min="13320" max="13320" width="9.28515625" style="81" customWidth="1"/>
    <col min="13321" max="13321" width="10" style="81" customWidth="1"/>
    <col min="13322" max="13322" width="9.85546875" style="81" customWidth="1"/>
    <col min="13323" max="13323" width="11.7109375" style="81" customWidth="1"/>
    <col min="13324" max="13324" width="11" style="81" customWidth="1"/>
    <col min="13325" max="13325" width="10.28515625" style="81" bestFit="1" customWidth="1"/>
    <col min="13326" max="13327" width="11" style="81" customWidth="1"/>
    <col min="13328" max="13329" width="17" style="81" customWidth="1"/>
    <col min="13330" max="13330" width="12.28515625" style="81" customWidth="1"/>
    <col min="13331" max="13331" width="15.7109375" style="81" customWidth="1"/>
    <col min="13332" max="13332" width="15" style="81" customWidth="1"/>
    <col min="13333" max="13333" width="26.140625" style="81" customWidth="1"/>
    <col min="13334" max="13334" width="12.85546875" style="81" customWidth="1"/>
    <col min="13335" max="13335" width="13.28515625" style="81" customWidth="1"/>
    <col min="13336" max="13336" width="10.7109375" style="81" customWidth="1"/>
    <col min="13337" max="13337" width="10.140625" style="81" customWidth="1"/>
    <col min="13338" max="13338" width="11.7109375" style="81" customWidth="1"/>
    <col min="13339" max="13339" width="13.140625" style="81" customWidth="1"/>
    <col min="13340" max="13340" width="14.7109375" style="81" customWidth="1"/>
    <col min="13341" max="13341" width="9.7109375" style="81" bestFit="1" customWidth="1"/>
    <col min="13342" max="13568" width="8.85546875" style="81"/>
    <col min="13569" max="13569" width="5.28515625" style="81" customWidth="1"/>
    <col min="13570" max="13570" width="9" style="81" customWidth="1"/>
    <col min="13571" max="13571" width="14" style="81" customWidth="1"/>
    <col min="13572" max="13572" width="27" style="81" bestFit="1" customWidth="1"/>
    <col min="13573" max="13573" width="26.28515625" style="81" customWidth="1"/>
    <col min="13574" max="13574" width="11" style="81" customWidth="1"/>
    <col min="13575" max="13575" width="11.28515625" style="81" customWidth="1"/>
    <col min="13576" max="13576" width="9.28515625" style="81" customWidth="1"/>
    <col min="13577" max="13577" width="10" style="81" customWidth="1"/>
    <col min="13578" max="13578" width="9.85546875" style="81" customWidth="1"/>
    <col min="13579" max="13579" width="11.7109375" style="81" customWidth="1"/>
    <col min="13580" max="13580" width="11" style="81" customWidth="1"/>
    <col min="13581" max="13581" width="10.28515625" style="81" bestFit="1" customWidth="1"/>
    <col min="13582" max="13583" width="11" style="81" customWidth="1"/>
    <col min="13584" max="13585" width="17" style="81" customWidth="1"/>
    <col min="13586" max="13586" width="12.28515625" style="81" customWidth="1"/>
    <col min="13587" max="13587" width="15.7109375" style="81" customWidth="1"/>
    <col min="13588" max="13588" width="15" style="81" customWidth="1"/>
    <col min="13589" max="13589" width="26.140625" style="81" customWidth="1"/>
    <col min="13590" max="13590" width="12.85546875" style="81" customWidth="1"/>
    <col min="13591" max="13591" width="13.28515625" style="81" customWidth="1"/>
    <col min="13592" max="13592" width="10.7109375" style="81" customWidth="1"/>
    <col min="13593" max="13593" width="10.140625" style="81" customWidth="1"/>
    <col min="13594" max="13594" width="11.7109375" style="81" customWidth="1"/>
    <col min="13595" max="13595" width="13.140625" style="81" customWidth="1"/>
    <col min="13596" max="13596" width="14.7109375" style="81" customWidth="1"/>
    <col min="13597" max="13597" width="9.7109375" style="81" bestFit="1" customWidth="1"/>
    <col min="13598" max="13824" width="8.85546875" style="81"/>
    <col min="13825" max="13825" width="5.28515625" style="81" customWidth="1"/>
    <col min="13826" max="13826" width="9" style="81" customWidth="1"/>
    <col min="13827" max="13827" width="14" style="81" customWidth="1"/>
    <col min="13828" max="13828" width="27" style="81" bestFit="1" customWidth="1"/>
    <col min="13829" max="13829" width="26.28515625" style="81" customWidth="1"/>
    <col min="13830" max="13830" width="11" style="81" customWidth="1"/>
    <col min="13831" max="13831" width="11.28515625" style="81" customWidth="1"/>
    <col min="13832" max="13832" width="9.28515625" style="81" customWidth="1"/>
    <col min="13833" max="13833" width="10" style="81" customWidth="1"/>
    <col min="13834" max="13834" width="9.85546875" style="81" customWidth="1"/>
    <col min="13835" max="13835" width="11.7109375" style="81" customWidth="1"/>
    <col min="13836" max="13836" width="11" style="81" customWidth="1"/>
    <col min="13837" max="13837" width="10.28515625" style="81" bestFit="1" customWidth="1"/>
    <col min="13838" max="13839" width="11" style="81" customWidth="1"/>
    <col min="13840" max="13841" width="17" style="81" customWidth="1"/>
    <col min="13842" max="13842" width="12.28515625" style="81" customWidth="1"/>
    <col min="13843" max="13843" width="15.7109375" style="81" customWidth="1"/>
    <col min="13844" max="13844" width="15" style="81" customWidth="1"/>
    <col min="13845" max="13845" width="26.140625" style="81" customWidth="1"/>
    <col min="13846" max="13846" width="12.85546875" style="81" customWidth="1"/>
    <col min="13847" max="13847" width="13.28515625" style="81" customWidth="1"/>
    <col min="13848" max="13848" width="10.7109375" style="81" customWidth="1"/>
    <col min="13849" max="13849" width="10.140625" style="81" customWidth="1"/>
    <col min="13850" max="13850" width="11.7109375" style="81" customWidth="1"/>
    <col min="13851" max="13851" width="13.140625" style="81" customWidth="1"/>
    <col min="13852" max="13852" width="14.7109375" style="81" customWidth="1"/>
    <col min="13853" max="13853" width="9.7109375" style="81" bestFit="1" customWidth="1"/>
    <col min="13854" max="14080" width="8.85546875" style="81"/>
    <col min="14081" max="14081" width="5.28515625" style="81" customWidth="1"/>
    <col min="14082" max="14082" width="9" style="81" customWidth="1"/>
    <col min="14083" max="14083" width="14" style="81" customWidth="1"/>
    <col min="14084" max="14084" width="27" style="81" bestFit="1" customWidth="1"/>
    <col min="14085" max="14085" width="26.28515625" style="81" customWidth="1"/>
    <col min="14086" max="14086" width="11" style="81" customWidth="1"/>
    <col min="14087" max="14087" width="11.28515625" style="81" customWidth="1"/>
    <col min="14088" max="14088" width="9.28515625" style="81" customWidth="1"/>
    <col min="14089" max="14089" width="10" style="81" customWidth="1"/>
    <col min="14090" max="14090" width="9.85546875" style="81" customWidth="1"/>
    <col min="14091" max="14091" width="11.7109375" style="81" customWidth="1"/>
    <col min="14092" max="14092" width="11" style="81" customWidth="1"/>
    <col min="14093" max="14093" width="10.28515625" style="81" bestFit="1" customWidth="1"/>
    <col min="14094" max="14095" width="11" style="81" customWidth="1"/>
    <col min="14096" max="14097" width="17" style="81" customWidth="1"/>
    <col min="14098" max="14098" width="12.28515625" style="81" customWidth="1"/>
    <col min="14099" max="14099" width="15.7109375" style="81" customWidth="1"/>
    <col min="14100" max="14100" width="15" style="81" customWidth="1"/>
    <col min="14101" max="14101" width="26.140625" style="81" customWidth="1"/>
    <col min="14102" max="14102" width="12.85546875" style="81" customWidth="1"/>
    <col min="14103" max="14103" width="13.28515625" style="81" customWidth="1"/>
    <col min="14104" max="14104" width="10.7109375" style="81" customWidth="1"/>
    <col min="14105" max="14105" width="10.140625" style="81" customWidth="1"/>
    <col min="14106" max="14106" width="11.7109375" style="81" customWidth="1"/>
    <col min="14107" max="14107" width="13.140625" style="81" customWidth="1"/>
    <col min="14108" max="14108" width="14.7109375" style="81" customWidth="1"/>
    <col min="14109" max="14109" width="9.7109375" style="81" bestFit="1" customWidth="1"/>
    <col min="14110" max="14336" width="8.85546875" style="81"/>
    <col min="14337" max="14337" width="5.28515625" style="81" customWidth="1"/>
    <col min="14338" max="14338" width="9" style="81" customWidth="1"/>
    <col min="14339" max="14339" width="14" style="81" customWidth="1"/>
    <col min="14340" max="14340" width="27" style="81" bestFit="1" customWidth="1"/>
    <col min="14341" max="14341" width="26.28515625" style="81" customWidth="1"/>
    <col min="14342" max="14342" width="11" style="81" customWidth="1"/>
    <col min="14343" max="14343" width="11.28515625" style="81" customWidth="1"/>
    <col min="14344" max="14344" width="9.28515625" style="81" customWidth="1"/>
    <col min="14345" max="14345" width="10" style="81" customWidth="1"/>
    <col min="14346" max="14346" width="9.85546875" style="81" customWidth="1"/>
    <col min="14347" max="14347" width="11.7109375" style="81" customWidth="1"/>
    <col min="14348" max="14348" width="11" style="81" customWidth="1"/>
    <col min="14349" max="14349" width="10.28515625" style="81" bestFit="1" customWidth="1"/>
    <col min="14350" max="14351" width="11" style="81" customWidth="1"/>
    <col min="14352" max="14353" width="17" style="81" customWidth="1"/>
    <col min="14354" max="14354" width="12.28515625" style="81" customWidth="1"/>
    <col min="14355" max="14355" width="15.7109375" style="81" customWidth="1"/>
    <col min="14356" max="14356" width="15" style="81" customWidth="1"/>
    <col min="14357" max="14357" width="26.140625" style="81" customWidth="1"/>
    <col min="14358" max="14358" width="12.85546875" style="81" customWidth="1"/>
    <col min="14359" max="14359" width="13.28515625" style="81" customWidth="1"/>
    <col min="14360" max="14360" width="10.7109375" style="81" customWidth="1"/>
    <col min="14361" max="14361" width="10.140625" style="81" customWidth="1"/>
    <col min="14362" max="14362" width="11.7109375" style="81" customWidth="1"/>
    <col min="14363" max="14363" width="13.140625" style="81" customWidth="1"/>
    <col min="14364" max="14364" width="14.7109375" style="81" customWidth="1"/>
    <col min="14365" max="14365" width="9.7109375" style="81" bestFit="1" customWidth="1"/>
    <col min="14366" max="14592" width="8.85546875" style="81"/>
    <col min="14593" max="14593" width="5.28515625" style="81" customWidth="1"/>
    <col min="14594" max="14594" width="9" style="81" customWidth="1"/>
    <col min="14595" max="14595" width="14" style="81" customWidth="1"/>
    <col min="14596" max="14596" width="27" style="81" bestFit="1" customWidth="1"/>
    <col min="14597" max="14597" width="26.28515625" style="81" customWidth="1"/>
    <col min="14598" max="14598" width="11" style="81" customWidth="1"/>
    <col min="14599" max="14599" width="11.28515625" style="81" customWidth="1"/>
    <col min="14600" max="14600" width="9.28515625" style="81" customWidth="1"/>
    <col min="14601" max="14601" width="10" style="81" customWidth="1"/>
    <col min="14602" max="14602" width="9.85546875" style="81" customWidth="1"/>
    <col min="14603" max="14603" width="11.7109375" style="81" customWidth="1"/>
    <col min="14604" max="14604" width="11" style="81" customWidth="1"/>
    <col min="14605" max="14605" width="10.28515625" style="81" bestFit="1" customWidth="1"/>
    <col min="14606" max="14607" width="11" style="81" customWidth="1"/>
    <col min="14608" max="14609" width="17" style="81" customWidth="1"/>
    <col min="14610" max="14610" width="12.28515625" style="81" customWidth="1"/>
    <col min="14611" max="14611" width="15.7109375" style="81" customWidth="1"/>
    <col min="14612" max="14612" width="15" style="81" customWidth="1"/>
    <col min="14613" max="14613" width="26.140625" style="81" customWidth="1"/>
    <col min="14614" max="14614" width="12.85546875" style="81" customWidth="1"/>
    <col min="14615" max="14615" width="13.28515625" style="81" customWidth="1"/>
    <col min="14616" max="14616" width="10.7109375" style="81" customWidth="1"/>
    <col min="14617" max="14617" width="10.140625" style="81" customWidth="1"/>
    <col min="14618" max="14618" width="11.7109375" style="81" customWidth="1"/>
    <col min="14619" max="14619" width="13.140625" style="81" customWidth="1"/>
    <col min="14620" max="14620" width="14.7109375" style="81" customWidth="1"/>
    <col min="14621" max="14621" width="9.7109375" style="81" bestFit="1" customWidth="1"/>
    <col min="14622" max="14848" width="8.85546875" style="81"/>
    <col min="14849" max="14849" width="5.28515625" style="81" customWidth="1"/>
    <col min="14850" max="14850" width="9" style="81" customWidth="1"/>
    <col min="14851" max="14851" width="14" style="81" customWidth="1"/>
    <col min="14852" max="14852" width="27" style="81" bestFit="1" customWidth="1"/>
    <col min="14853" max="14853" width="26.28515625" style="81" customWidth="1"/>
    <col min="14854" max="14854" width="11" style="81" customWidth="1"/>
    <col min="14855" max="14855" width="11.28515625" style="81" customWidth="1"/>
    <col min="14856" max="14856" width="9.28515625" style="81" customWidth="1"/>
    <col min="14857" max="14857" width="10" style="81" customWidth="1"/>
    <col min="14858" max="14858" width="9.85546875" style="81" customWidth="1"/>
    <col min="14859" max="14859" width="11.7109375" style="81" customWidth="1"/>
    <col min="14860" max="14860" width="11" style="81" customWidth="1"/>
    <col min="14861" max="14861" width="10.28515625" style="81" bestFit="1" customWidth="1"/>
    <col min="14862" max="14863" width="11" style="81" customWidth="1"/>
    <col min="14864" max="14865" width="17" style="81" customWidth="1"/>
    <col min="14866" max="14866" width="12.28515625" style="81" customWidth="1"/>
    <col min="14867" max="14867" width="15.7109375" style="81" customWidth="1"/>
    <col min="14868" max="14868" width="15" style="81" customWidth="1"/>
    <col min="14869" max="14869" width="26.140625" style="81" customWidth="1"/>
    <col min="14870" max="14870" width="12.85546875" style="81" customWidth="1"/>
    <col min="14871" max="14871" width="13.28515625" style="81" customWidth="1"/>
    <col min="14872" max="14872" width="10.7109375" style="81" customWidth="1"/>
    <col min="14873" max="14873" width="10.140625" style="81" customWidth="1"/>
    <col min="14874" max="14874" width="11.7109375" style="81" customWidth="1"/>
    <col min="14875" max="14875" width="13.140625" style="81" customWidth="1"/>
    <col min="14876" max="14876" width="14.7109375" style="81" customWidth="1"/>
    <col min="14877" max="14877" width="9.7109375" style="81" bestFit="1" customWidth="1"/>
    <col min="14878" max="15104" width="8.85546875" style="81"/>
    <col min="15105" max="15105" width="5.28515625" style="81" customWidth="1"/>
    <col min="15106" max="15106" width="9" style="81" customWidth="1"/>
    <col min="15107" max="15107" width="14" style="81" customWidth="1"/>
    <col min="15108" max="15108" width="27" style="81" bestFit="1" customWidth="1"/>
    <col min="15109" max="15109" width="26.28515625" style="81" customWidth="1"/>
    <col min="15110" max="15110" width="11" style="81" customWidth="1"/>
    <col min="15111" max="15111" width="11.28515625" style="81" customWidth="1"/>
    <col min="15112" max="15112" width="9.28515625" style="81" customWidth="1"/>
    <col min="15113" max="15113" width="10" style="81" customWidth="1"/>
    <col min="15114" max="15114" width="9.85546875" style="81" customWidth="1"/>
    <col min="15115" max="15115" width="11.7109375" style="81" customWidth="1"/>
    <col min="15116" max="15116" width="11" style="81" customWidth="1"/>
    <col min="15117" max="15117" width="10.28515625" style="81" bestFit="1" customWidth="1"/>
    <col min="15118" max="15119" width="11" style="81" customWidth="1"/>
    <col min="15120" max="15121" width="17" style="81" customWidth="1"/>
    <col min="15122" max="15122" width="12.28515625" style="81" customWidth="1"/>
    <col min="15123" max="15123" width="15.7109375" style="81" customWidth="1"/>
    <col min="15124" max="15124" width="15" style="81" customWidth="1"/>
    <col min="15125" max="15125" width="26.140625" style="81" customWidth="1"/>
    <col min="15126" max="15126" width="12.85546875" style="81" customWidth="1"/>
    <col min="15127" max="15127" width="13.28515625" style="81" customWidth="1"/>
    <col min="15128" max="15128" width="10.7109375" style="81" customWidth="1"/>
    <col min="15129" max="15129" width="10.140625" style="81" customWidth="1"/>
    <col min="15130" max="15130" width="11.7109375" style="81" customWidth="1"/>
    <col min="15131" max="15131" width="13.140625" style="81" customWidth="1"/>
    <col min="15132" max="15132" width="14.7109375" style="81" customWidth="1"/>
    <col min="15133" max="15133" width="9.7109375" style="81" bestFit="1" customWidth="1"/>
    <col min="15134" max="15360" width="8.85546875" style="81"/>
    <col min="15361" max="15361" width="5.28515625" style="81" customWidth="1"/>
    <col min="15362" max="15362" width="9" style="81" customWidth="1"/>
    <col min="15363" max="15363" width="14" style="81" customWidth="1"/>
    <col min="15364" max="15364" width="27" style="81" bestFit="1" customWidth="1"/>
    <col min="15365" max="15365" width="26.28515625" style="81" customWidth="1"/>
    <col min="15366" max="15366" width="11" style="81" customWidth="1"/>
    <col min="15367" max="15367" width="11.28515625" style="81" customWidth="1"/>
    <col min="15368" max="15368" width="9.28515625" style="81" customWidth="1"/>
    <col min="15369" max="15369" width="10" style="81" customWidth="1"/>
    <col min="15370" max="15370" width="9.85546875" style="81" customWidth="1"/>
    <col min="15371" max="15371" width="11.7109375" style="81" customWidth="1"/>
    <col min="15372" max="15372" width="11" style="81" customWidth="1"/>
    <col min="15373" max="15373" width="10.28515625" style="81" bestFit="1" customWidth="1"/>
    <col min="15374" max="15375" width="11" style="81" customWidth="1"/>
    <col min="15376" max="15377" width="17" style="81" customWidth="1"/>
    <col min="15378" max="15378" width="12.28515625" style="81" customWidth="1"/>
    <col min="15379" max="15379" width="15.7109375" style="81" customWidth="1"/>
    <col min="15380" max="15380" width="15" style="81" customWidth="1"/>
    <col min="15381" max="15381" width="26.140625" style="81" customWidth="1"/>
    <col min="15382" max="15382" width="12.85546875" style="81" customWidth="1"/>
    <col min="15383" max="15383" width="13.28515625" style="81" customWidth="1"/>
    <col min="15384" max="15384" width="10.7109375" style="81" customWidth="1"/>
    <col min="15385" max="15385" width="10.140625" style="81" customWidth="1"/>
    <col min="15386" max="15386" width="11.7109375" style="81" customWidth="1"/>
    <col min="15387" max="15387" width="13.140625" style="81" customWidth="1"/>
    <col min="15388" max="15388" width="14.7109375" style="81" customWidth="1"/>
    <col min="15389" max="15389" width="9.7109375" style="81" bestFit="1" customWidth="1"/>
    <col min="15390" max="15616" width="8.85546875" style="81"/>
    <col min="15617" max="15617" width="5.28515625" style="81" customWidth="1"/>
    <col min="15618" max="15618" width="9" style="81" customWidth="1"/>
    <col min="15619" max="15619" width="14" style="81" customWidth="1"/>
    <col min="15620" max="15620" width="27" style="81" bestFit="1" customWidth="1"/>
    <col min="15621" max="15621" width="26.28515625" style="81" customWidth="1"/>
    <col min="15622" max="15622" width="11" style="81" customWidth="1"/>
    <col min="15623" max="15623" width="11.28515625" style="81" customWidth="1"/>
    <col min="15624" max="15624" width="9.28515625" style="81" customWidth="1"/>
    <col min="15625" max="15625" width="10" style="81" customWidth="1"/>
    <col min="15626" max="15626" width="9.85546875" style="81" customWidth="1"/>
    <col min="15627" max="15627" width="11.7109375" style="81" customWidth="1"/>
    <col min="15628" max="15628" width="11" style="81" customWidth="1"/>
    <col min="15629" max="15629" width="10.28515625" style="81" bestFit="1" customWidth="1"/>
    <col min="15630" max="15631" width="11" style="81" customWidth="1"/>
    <col min="15632" max="15633" width="17" style="81" customWidth="1"/>
    <col min="15634" max="15634" width="12.28515625" style="81" customWidth="1"/>
    <col min="15635" max="15635" width="15.7109375" style="81" customWidth="1"/>
    <col min="15636" max="15636" width="15" style="81" customWidth="1"/>
    <col min="15637" max="15637" width="26.140625" style="81" customWidth="1"/>
    <col min="15638" max="15638" width="12.85546875" style="81" customWidth="1"/>
    <col min="15639" max="15639" width="13.28515625" style="81" customWidth="1"/>
    <col min="15640" max="15640" width="10.7109375" style="81" customWidth="1"/>
    <col min="15641" max="15641" width="10.140625" style="81" customWidth="1"/>
    <col min="15642" max="15642" width="11.7109375" style="81" customWidth="1"/>
    <col min="15643" max="15643" width="13.140625" style="81" customWidth="1"/>
    <col min="15644" max="15644" width="14.7109375" style="81" customWidth="1"/>
    <col min="15645" max="15645" width="9.7109375" style="81" bestFit="1" customWidth="1"/>
    <col min="15646" max="15872" width="8.85546875" style="81"/>
    <col min="15873" max="15873" width="5.28515625" style="81" customWidth="1"/>
    <col min="15874" max="15874" width="9" style="81" customWidth="1"/>
    <col min="15875" max="15875" width="14" style="81" customWidth="1"/>
    <col min="15876" max="15876" width="27" style="81" bestFit="1" customWidth="1"/>
    <col min="15877" max="15877" width="26.28515625" style="81" customWidth="1"/>
    <col min="15878" max="15878" width="11" style="81" customWidth="1"/>
    <col min="15879" max="15879" width="11.28515625" style="81" customWidth="1"/>
    <col min="15880" max="15880" width="9.28515625" style="81" customWidth="1"/>
    <col min="15881" max="15881" width="10" style="81" customWidth="1"/>
    <col min="15882" max="15882" width="9.85546875" style="81" customWidth="1"/>
    <col min="15883" max="15883" width="11.7109375" style="81" customWidth="1"/>
    <col min="15884" max="15884" width="11" style="81" customWidth="1"/>
    <col min="15885" max="15885" width="10.28515625" style="81" bestFit="1" customWidth="1"/>
    <col min="15886" max="15887" width="11" style="81" customWidth="1"/>
    <col min="15888" max="15889" width="17" style="81" customWidth="1"/>
    <col min="15890" max="15890" width="12.28515625" style="81" customWidth="1"/>
    <col min="15891" max="15891" width="15.7109375" style="81" customWidth="1"/>
    <col min="15892" max="15892" width="15" style="81" customWidth="1"/>
    <col min="15893" max="15893" width="26.140625" style="81" customWidth="1"/>
    <col min="15894" max="15894" width="12.85546875" style="81" customWidth="1"/>
    <col min="15895" max="15895" width="13.28515625" style="81" customWidth="1"/>
    <col min="15896" max="15896" width="10.7109375" style="81" customWidth="1"/>
    <col min="15897" max="15897" width="10.140625" style="81" customWidth="1"/>
    <col min="15898" max="15898" width="11.7109375" style="81" customWidth="1"/>
    <col min="15899" max="15899" width="13.140625" style="81" customWidth="1"/>
    <col min="15900" max="15900" width="14.7109375" style="81" customWidth="1"/>
    <col min="15901" max="15901" width="9.7109375" style="81" bestFit="1" customWidth="1"/>
    <col min="15902" max="16128" width="8.85546875" style="81"/>
    <col min="16129" max="16129" width="5.28515625" style="81" customWidth="1"/>
    <col min="16130" max="16130" width="9" style="81" customWidth="1"/>
    <col min="16131" max="16131" width="14" style="81" customWidth="1"/>
    <col min="16132" max="16132" width="27" style="81" bestFit="1" customWidth="1"/>
    <col min="16133" max="16133" width="26.28515625" style="81" customWidth="1"/>
    <col min="16134" max="16134" width="11" style="81" customWidth="1"/>
    <col min="16135" max="16135" width="11.28515625" style="81" customWidth="1"/>
    <col min="16136" max="16136" width="9.28515625" style="81" customWidth="1"/>
    <col min="16137" max="16137" width="10" style="81" customWidth="1"/>
    <col min="16138" max="16138" width="9.85546875" style="81" customWidth="1"/>
    <col min="16139" max="16139" width="11.7109375" style="81" customWidth="1"/>
    <col min="16140" max="16140" width="11" style="81" customWidth="1"/>
    <col min="16141" max="16141" width="10.28515625" style="81" bestFit="1" customWidth="1"/>
    <col min="16142" max="16143" width="11" style="81" customWidth="1"/>
    <col min="16144" max="16145" width="17" style="81" customWidth="1"/>
    <col min="16146" max="16146" width="12.28515625" style="81" customWidth="1"/>
    <col min="16147" max="16147" width="15.7109375" style="81" customWidth="1"/>
    <col min="16148" max="16148" width="15" style="81" customWidth="1"/>
    <col min="16149" max="16149" width="26.140625" style="81" customWidth="1"/>
    <col min="16150" max="16150" width="12.85546875" style="81" customWidth="1"/>
    <col min="16151" max="16151" width="13.28515625" style="81" customWidth="1"/>
    <col min="16152" max="16152" width="10.7109375" style="81" customWidth="1"/>
    <col min="16153" max="16153" width="10.140625" style="81" customWidth="1"/>
    <col min="16154" max="16154" width="11.7109375" style="81" customWidth="1"/>
    <col min="16155" max="16155" width="13.140625" style="81" customWidth="1"/>
    <col min="16156" max="16156" width="14.7109375" style="81" customWidth="1"/>
    <col min="16157" max="16157" width="9.7109375" style="81" bestFit="1" customWidth="1"/>
    <col min="16158" max="16383" width="8.85546875" style="81"/>
    <col min="16384" max="16384" width="8.85546875" style="81" customWidth="1"/>
  </cols>
  <sheetData>
    <row r="1" spans="1:33" ht="10.9" hidden="1" customHeight="1" x14ac:dyDescent="0.25">
      <c r="L1" s="81"/>
      <c r="M1" s="81"/>
      <c r="N1" s="81"/>
      <c r="T1" s="81"/>
    </row>
    <row r="2" spans="1:33" ht="11.65" hidden="1" customHeight="1" x14ac:dyDescent="0.25">
      <c r="L2" s="81"/>
      <c r="M2" s="81"/>
      <c r="N2" s="81"/>
      <c r="T2" s="81"/>
    </row>
    <row r="3" spans="1:33" ht="29.85" customHeight="1" x14ac:dyDescent="0.25">
      <c r="A3" s="245" t="s">
        <v>42</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80"/>
      <c r="AF3" s="81" t="s">
        <v>1</v>
      </c>
      <c r="AG3" s="81" t="s">
        <v>1</v>
      </c>
    </row>
    <row r="4" spans="1:33" s="91" customFormat="1" ht="49.9" customHeight="1" x14ac:dyDescent="0.25">
      <c r="A4" s="112"/>
      <c r="B4" s="230" t="s">
        <v>2</v>
      </c>
      <c r="C4" s="230"/>
      <c r="D4" s="230" t="s">
        <v>3</v>
      </c>
      <c r="E4" s="230"/>
      <c r="F4" s="231" t="s">
        <v>43</v>
      </c>
      <c r="G4" s="231"/>
      <c r="H4" s="230" t="s">
        <v>44</v>
      </c>
      <c r="I4" s="230"/>
      <c r="J4" s="230" t="s">
        <v>45</v>
      </c>
      <c r="K4" s="230"/>
      <c r="L4" s="88" t="s">
        <v>46</v>
      </c>
      <c r="M4" s="230" t="s">
        <v>8</v>
      </c>
      <c r="N4" s="230"/>
      <c r="O4" s="244" t="s">
        <v>9</v>
      </c>
      <c r="P4" s="244"/>
      <c r="Q4" s="243" t="s">
        <v>10</v>
      </c>
      <c r="R4" s="243"/>
      <c r="S4" s="243"/>
      <c r="T4" s="244" t="s">
        <v>11</v>
      </c>
      <c r="U4" s="244"/>
      <c r="V4" s="113" t="s">
        <v>47</v>
      </c>
      <c r="W4" s="243" t="s">
        <v>48</v>
      </c>
      <c r="X4" s="243"/>
      <c r="Y4" s="243"/>
      <c r="Z4" s="243"/>
      <c r="AA4" s="243"/>
      <c r="AB4" s="243"/>
      <c r="AC4" s="90"/>
    </row>
    <row r="5" spans="1:33" s="96" customFormat="1" ht="102" customHeight="1" x14ac:dyDescent="0.25">
      <c r="A5" s="114" t="s">
        <v>14</v>
      </c>
      <c r="B5" s="89" t="s">
        <v>15</v>
      </c>
      <c r="C5" s="89" t="s">
        <v>16</v>
      </c>
      <c r="D5" s="89" t="s">
        <v>49</v>
      </c>
      <c r="E5" s="89" t="s">
        <v>50</v>
      </c>
      <c r="F5" s="92" t="s">
        <v>19</v>
      </c>
      <c r="G5" s="92" t="s">
        <v>51</v>
      </c>
      <c r="H5" s="89" t="s">
        <v>52</v>
      </c>
      <c r="I5" s="89" t="s">
        <v>53</v>
      </c>
      <c r="J5" s="89" t="s">
        <v>54</v>
      </c>
      <c r="K5" s="93" t="s">
        <v>55</v>
      </c>
      <c r="L5" s="94" t="s">
        <v>25</v>
      </c>
      <c r="M5" s="89" t="s">
        <v>56</v>
      </c>
      <c r="N5" s="89" t="s">
        <v>361</v>
      </c>
      <c r="O5" s="113" t="s">
        <v>57</v>
      </c>
      <c r="P5" s="113" t="s">
        <v>58</v>
      </c>
      <c r="Q5" s="113" t="s">
        <v>59</v>
      </c>
      <c r="R5" s="113" t="s">
        <v>60</v>
      </c>
      <c r="S5" s="113" t="s">
        <v>61</v>
      </c>
      <c r="T5" s="113" t="s">
        <v>32</v>
      </c>
      <c r="U5" s="113" t="s">
        <v>33</v>
      </c>
      <c r="V5" s="115" t="s">
        <v>34</v>
      </c>
      <c r="W5" s="113" t="s">
        <v>35</v>
      </c>
      <c r="X5" s="113" t="s">
        <v>36</v>
      </c>
      <c r="Y5" s="113" t="s">
        <v>37</v>
      </c>
      <c r="Z5" s="113" t="s">
        <v>38</v>
      </c>
      <c r="AA5" s="116" t="s">
        <v>39</v>
      </c>
      <c r="AB5" s="116" t="s">
        <v>62</v>
      </c>
    </row>
    <row r="6" spans="1:33" ht="24.95" customHeight="1" x14ac:dyDescent="0.25">
      <c r="A6" s="55"/>
      <c r="B6" s="2"/>
      <c r="C6" s="2"/>
      <c r="D6" s="3"/>
      <c r="E6" s="4"/>
      <c r="F6" s="5"/>
      <c r="G6" s="5"/>
      <c r="H6" s="6"/>
      <c r="I6" s="6"/>
      <c r="J6" s="97">
        <f>H6+I6</f>
        <v>0</v>
      </c>
      <c r="K6" s="222" t="str">
        <f t="shared" ref="K6:K70" si="0">IF(J6&gt;0,IF(F6="","Inserire periodo in colonne F e G",IF(G6="","Inserire periodo in colonne F e G",IF(H6="","Inserire gg. di presenza in colonna H",IF(J6&gt;(G6-F6+1),"Errore n. max Giorni! Verificare periodo inserito",IF(M6="","Inserire Isee in colonna M",IF(N6="","selezionare si/no colonna N",IF((G6-F6+1)=J6,"ok",""))))))),IF(AND(J6=0,F6&gt;0,G6&gt;0),"inserire giorni colonne H/I",""))</f>
        <v/>
      </c>
      <c r="L6" s="98" t="str">
        <f t="shared" ref="L6" si="1">IF(J6&gt;0,(G6-F6+1)-I6,"")</f>
        <v/>
      </c>
      <c r="M6" s="7"/>
      <c r="N6" s="8" t="s">
        <v>41</v>
      </c>
      <c r="O6" s="99">
        <f>IF(H6&gt;0,49.2,0)</f>
        <v>0</v>
      </c>
      <c r="P6" s="100">
        <f>IF(I6&gt;0,35.71,0)</f>
        <v>0</v>
      </c>
      <c r="Q6" s="100">
        <f>ROUND(H6*O6,2)</f>
        <v>0</v>
      </c>
      <c r="R6" s="100">
        <f>ROUND(I6*P6,2)</f>
        <v>0</v>
      </c>
      <c r="S6" s="9">
        <f>ROUND(Q6+R6,2)</f>
        <v>0</v>
      </c>
      <c r="T6" s="10">
        <f>IF(M6=0,0,IF((M6&lt;5000),5000,M6))</f>
        <v>0</v>
      </c>
      <c r="U6" s="101">
        <f>IF(T6=0,0,ROUND((T6-5000)/(20000-5000),2))</f>
        <v>0</v>
      </c>
      <c r="V6" s="102">
        <f>IF(N6="NO",0,IF(N6="SI",17.82,0))</f>
        <v>0</v>
      </c>
      <c r="W6" s="101">
        <f>IF(H6&gt;0,ROUND((U6*(O6-V6)+V6),2),0)</f>
        <v>0</v>
      </c>
      <c r="X6" s="103">
        <f>IF(H6&gt;0,ROUND(O6-W6,2),0)</f>
        <v>0</v>
      </c>
      <c r="Y6" s="101">
        <f>IF(I6&gt;0,(ROUND((U6*(P6-V6)+V6),2)),0)</f>
        <v>0</v>
      </c>
      <c r="Z6" s="103">
        <f>IF(I6&gt;0,(ROUND(P6-Y6,2)),0)</f>
        <v>0</v>
      </c>
      <c r="AA6" s="58">
        <f>ROUND((W6*H6)+(Y6*I6),2)</f>
        <v>0</v>
      </c>
      <c r="AB6" s="119">
        <f>IF(J6&gt;0,ROUND((X6*H6)+(Z6*I6),2),0)</f>
        <v>0</v>
      </c>
      <c r="AC6" s="104"/>
    </row>
    <row r="7" spans="1:33" ht="24.95" customHeight="1" x14ac:dyDescent="0.25">
      <c r="A7" s="55"/>
      <c r="B7" s="2"/>
      <c r="C7" s="2"/>
      <c r="D7" s="3"/>
      <c r="E7" s="4"/>
      <c r="F7" s="5"/>
      <c r="G7" s="5"/>
      <c r="H7" s="6"/>
      <c r="I7" s="6"/>
      <c r="J7" s="97">
        <f t="shared" ref="J7:J70" si="2">H7+I7</f>
        <v>0</v>
      </c>
      <c r="K7" s="222" t="str">
        <f t="shared" si="0"/>
        <v/>
      </c>
      <c r="L7" s="98" t="str">
        <f t="shared" ref="L7:L70" si="3">IF(J7&gt;0,(G7-F7+1)-I7,"")</f>
        <v/>
      </c>
      <c r="M7" s="7"/>
      <c r="N7" s="8" t="s">
        <v>41</v>
      </c>
      <c r="O7" s="99">
        <f t="shared" ref="O7:O70" si="4">IF(H7&gt;0,49.2,0)</f>
        <v>0</v>
      </c>
      <c r="P7" s="100">
        <f t="shared" ref="P7:P70" si="5">IF(I7&gt;0,35.71,0)</f>
        <v>0</v>
      </c>
      <c r="Q7" s="100">
        <f t="shared" ref="Q7:Q70" si="6">ROUND(H7*O7,2)</f>
        <v>0</v>
      </c>
      <c r="R7" s="100">
        <f t="shared" ref="R7:R70" si="7">ROUND(I7*P7,2)</f>
        <v>0</v>
      </c>
      <c r="S7" s="9">
        <f t="shared" ref="S7:S70" si="8">ROUND(Q7+R7,2)</f>
        <v>0</v>
      </c>
      <c r="T7" s="10">
        <f t="shared" ref="T7:T70" si="9">IF(M7=0,0,IF((M7&lt;5000),5000,M7))</f>
        <v>0</v>
      </c>
      <c r="U7" s="101">
        <f t="shared" ref="U7:U70" si="10">IF(T7=0,0,ROUND((T7-5000)/(20000-5000),2))</f>
        <v>0</v>
      </c>
      <c r="V7" s="102">
        <f t="shared" ref="V7:V70" si="11">IF(N7="NO",0,IF(N7="SI",17.82,0))</f>
        <v>0</v>
      </c>
      <c r="W7" s="101">
        <f t="shared" ref="W7:W70" si="12">IF(H7&gt;0,ROUND((U7*(O7-V7)+V7),2),0)</f>
        <v>0</v>
      </c>
      <c r="X7" s="103">
        <f t="shared" ref="X7:X70" si="13">IF(H7&gt;0,ROUND(O7-W7,2),0)</f>
        <v>0</v>
      </c>
      <c r="Y7" s="101">
        <f t="shared" ref="Y7:Y70" si="14">IF(I7&gt;0,(ROUND((U7*(P7-V7)+V7),2)),0)</f>
        <v>0</v>
      </c>
      <c r="Z7" s="103">
        <f t="shared" ref="Z7:Z70" si="15">IF(I7&gt;0,(ROUND(P7-Y7,2)),0)</f>
        <v>0</v>
      </c>
      <c r="AA7" s="58">
        <f t="shared" ref="AA7:AA70" si="16">ROUND((W7*H7)+(Y7*I7),2)</f>
        <v>0</v>
      </c>
      <c r="AB7" s="119">
        <f t="shared" ref="AB7:AB70" si="17">IF(J7&gt;0,ROUND((X7*H7)+(Z7*I7),2),0)</f>
        <v>0</v>
      </c>
      <c r="AC7" s="104"/>
      <c r="AD7" s="105"/>
    </row>
    <row r="8" spans="1:33" ht="24.95" customHeight="1" x14ac:dyDescent="0.25">
      <c r="A8" s="55"/>
      <c r="B8" s="2"/>
      <c r="C8" s="2"/>
      <c r="D8" s="3"/>
      <c r="E8" s="4"/>
      <c r="F8" s="5"/>
      <c r="G8" s="5"/>
      <c r="H8" s="6"/>
      <c r="I8" s="6"/>
      <c r="J8" s="97">
        <f t="shared" si="2"/>
        <v>0</v>
      </c>
      <c r="K8" s="222" t="str">
        <f t="shared" si="0"/>
        <v/>
      </c>
      <c r="L8" s="98" t="str">
        <f t="shared" si="3"/>
        <v/>
      </c>
      <c r="M8" s="7"/>
      <c r="N8" s="8" t="s">
        <v>41</v>
      </c>
      <c r="O8" s="99">
        <f t="shared" si="4"/>
        <v>0</v>
      </c>
      <c r="P8" s="100">
        <f t="shared" si="5"/>
        <v>0</v>
      </c>
      <c r="Q8" s="100">
        <f t="shared" si="6"/>
        <v>0</v>
      </c>
      <c r="R8" s="100">
        <f t="shared" si="7"/>
        <v>0</v>
      </c>
      <c r="S8" s="9">
        <f t="shared" si="8"/>
        <v>0</v>
      </c>
      <c r="T8" s="10">
        <f t="shared" si="9"/>
        <v>0</v>
      </c>
      <c r="U8" s="101">
        <f t="shared" si="10"/>
        <v>0</v>
      </c>
      <c r="V8" s="102">
        <f t="shared" si="11"/>
        <v>0</v>
      </c>
      <c r="W8" s="101">
        <f t="shared" si="12"/>
        <v>0</v>
      </c>
      <c r="X8" s="103">
        <f t="shared" si="13"/>
        <v>0</v>
      </c>
      <c r="Y8" s="101">
        <f t="shared" si="14"/>
        <v>0</v>
      </c>
      <c r="Z8" s="103">
        <f t="shared" si="15"/>
        <v>0</v>
      </c>
      <c r="AA8" s="58">
        <f t="shared" si="16"/>
        <v>0</v>
      </c>
      <c r="AB8" s="119">
        <f t="shared" si="17"/>
        <v>0</v>
      </c>
      <c r="AC8" s="104"/>
    </row>
    <row r="9" spans="1:33" ht="24.95" customHeight="1" x14ac:dyDescent="0.25">
      <c r="A9" s="55"/>
      <c r="B9" s="2"/>
      <c r="C9" s="2"/>
      <c r="D9" s="3"/>
      <c r="E9" s="4"/>
      <c r="F9" s="5"/>
      <c r="G9" s="5"/>
      <c r="H9" s="6"/>
      <c r="I9" s="6"/>
      <c r="J9" s="97">
        <f>H9+I9</f>
        <v>0</v>
      </c>
      <c r="K9" s="222" t="str">
        <f t="shared" si="0"/>
        <v/>
      </c>
      <c r="L9" s="98" t="str">
        <f t="shared" si="3"/>
        <v/>
      </c>
      <c r="M9" s="7"/>
      <c r="N9" s="8" t="s">
        <v>41</v>
      </c>
      <c r="O9" s="99">
        <f t="shared" si="4"/>
        <v>0</v>
      </c>
      <c r="P9" s="100">
        <f t="shared" si="5"/>
        <v>0</v>
      </c>
      <c r="Q9" s="100">
        <f t="shared" si="6"/>
        <v>0</v>
      </c>
      <c r="R9" s="100">
        <f t="shared" si="7"/>
        <v>0</v>
      </c>
      <c r="S9" s="9">
        <f t="shared" si="8"/>
        <v>0</v>
      </c>
      <c r="T9" s="10">
        <f t="shared" si="9"/>
        <v>0</v>
      </c>
      <c r="U9" s="101">
        <f t="shared" si="10"/>
        <v>0</v>
      </c>
      <c r="V9" s="102">
        <f t="shared" si="11"/>
        <v>0</v>
      </c>
      <c r="W9" s="101">
        <f t="shared" si="12"/>
        <v>0</v>
      </c>
      <c r="X9" s="103">
        <f t="shared" si="13"/>
        <v>0</v>
      </c>
      <c r="Y9" s="101">
        <f t="shared" si="14"/>
        <v>0</v>
      </c>
      <c r="Z9" s="103">
        <f t="shared" si="15"/>
        <v>0</v>
      </c>
      <c r="AA9" s="58">
        <f t="shared" si="16"/>
        <v>0</v>
      </c>
      <c r="AB9" s="119">
        <f t="shared" si="17"/>
        <v>0</v>
      </c>
      <c r="AC9" s="104"/>
      <c r="AD9" s="105"/>
    </row>
    <row r="10" spans="1:33" ht="24.95" customHeight="1" x14ac:dyDescent="0.25">
      <c r="A10" s="55"/>
      <c r="B10" s="2"/>
      <c r="C10" s="2"/>
      <c r="D10" s="3"/>
      <c r="E10" s="4"/>
      <c r="F10" s="5"/>
      <c r="G10" s="5"/>
      <c r="H10" s="6"/>
      <c r="I10" s="6"/>
      <c r="J10" s="97">
        <f t="shared" si="2"/>
        <v>0</v>
      </c>
      <c r="K10" s="222" t="str">
        <f t="shared" si="0"/>
        <v/>
      </c>
      <c r="L10" s="98" t="str">
        <f t="shared" si="3"/>
        <v/>
      </c>
      <c r="M10" s="7"/>
      <c r="N10" s="8" t="s">
        <v>41</v>
      </c>
      <c r="O10" s="99">
        <f t="shared" si="4"/>
        <v>0</v>
      </c>
      <c r="P10" s="100">
        <f t="shared" si="5"/>
        <v>0</v>
      </c>
      <c r="Q10" s="100">
        <f t="shared" si="6"/>
        <v>0</v>
      </c>
      <c r="R10" s="100">
        <f t="shared" si="7"/>
        <v>0</v>
      </c>
      <c r="S10" s="9">
        <f t="shared" si="8"/>
        <v>0</v>
      </c>
      <c r="T10" s="10">
        <f t="shared" si="9"/>
        <v>0</v>
      </c>
      <c r="U10" s="101">
        <f t="shared" si="10"/>
        <v>0</v>
      </c>
      <c r="V10" s="102">
        <f t="shared" si="11"/>
        <v>0</v>
      </c>
      <c r="W10" s="101">
        <f t="shared" si="12"/>
        <v>0</v>
      </c>
      <c r="X10" s="103">
        <f t="shared" si="13"/>
        <v>0</v>
      </c>
      <c r="Y10" s="101">
        <f t="shared" si="14"/>
        <v>0</v>
      </c>
      <c r="Z10" s="103">
        <f t="shared" si="15"/>
        <v>0</v>
      </c>
      <c r="AA10" s="58">
        <f t="shared" si="16"/>
        <v>0</v>
      </c>
      <c r="AB10" s="119">
        <f t="shared" si="17"/>
        <v>0</v>
      </c>
      <c r="AC10" s="104"/>
    </row>
    <row r="11" spans="1:33" ht="24.95" customHeight="1" x14ac:dyDescent="0.25">
      <c r="A11" s="55"/>
      <c r="B11" s="2"/>
      <c r="C11" s="2"/>
      <c r="D11" s="3"/>
      <c r="E11" s="4"/>
      <c r="F11" s="5"/>
      <c r="G11" s="5"/>
      <c r="H11" s="6"/>
      <c r="I11" s="6"/>
      <c r="J11" s="97">
        <f t="shared" si="2"/>
        <v>0</v>
      </c>
      <c r="K11" s="222" t="str">
        <f t="shared" si="0"/>
        <v/>
      </c>
      <c r="L11" s="98" t="str">
        <f t="shared" si="3"/>
        <v/>
      </c>
      <c r="M11" s="7"/>
      <c r="N11" s="8" t="s">
        <v>41</v>
      </c>
      <c r="O11" s="99">
        <f t="shared" si="4"/>
        <v>0</v>
      </c>
      <c r="P11" s="100">
        <f t="shared" si="5"/>
        <v>0</v>
      </c>
      <c r="Q11" s="100">
        <f t="shared" si="6"/>
        <v>0</v>
      </c>
      <c r="R11" s="100">
        <f t="shared" si="7"/>
        <v>0</v>
      </c>
      <c r="S11" s="9">
        <f t="shared" si="8"/>
        <v>0</v>
      </c>
      <c r="T11" s="10">
        <f t="shared" si="9"/>
        <v>0</v>
      </c>
      <c r="U11" s="101">
        <f t="shared" si="10"/>
        <v>0</v>
      </c>
      <c r="V11" s="102">
        <f t="shared" si="11"/>
        <v>0</v>
      </c>
      <c r="W11" s="101">
        <f t="shared" si="12"/>
        <v>0</v>
      </c>
      <c r="X11" s="103">
        <f t="shared" si="13"/>
        <v>0</v>
      </c>
      <c r="Y11" s="101">
        <f t="shared" si="14"/>
        <v>0</v>
      </c>
      <c r="Z11" s="103">
        <f t="shared" si="15"/>
        <v>0</v>
      </c>
      <c r="AA11" s="58">
        <f t="shared" si="16"/>
        <v>0</v>
      </c>
      <c r="AB11" s="119">
        <f t="shared" si="17"/>
        <v>0</v>
      </c>
      <c r="AC11" s="104"/>
    </row>
    <row r="12" spans="1:33" ht="24.95" customHeight="1" x14ac:dyDescent="0.25">
      <c r="A12" s="55"/>
      <c r="B12" s="2"/>
      <c r="C12" s="2"/>
      <c r="D12" s="3"/>
      <c r="E12" s="4"/>
      <c r="F12" s="5"/>
      <c r="G12" s="5"/>
      <c r="H12" s="6"/>
      <c r="I12" s="6"/>
      <c r="J12" s="97">
        <f t="shared" si="2"/>
        <v>0</v>
      </c>
      <c r="K12" s="222" t="str">
        <f t="shared" si="0"/>
        <v/>
      </c>
      <c r="L12" s="98" t="str">
        <f t="shared" si="3"/>
        <v/>
      </c>
      <c r="M12" s="7"/>
      <c r="N12" s="8" t="s">
        <v>41</v>
      </c>
      <c r="O12" s="99">
        <f t="shared" si="4"/>
        <v>0</v>
      </c>
      <c r="P12" s="100">
        <f t="shared" si="5"/>
        <v>0</v>
      </c>
      <c r="Q12" s="100">
        <f t="shared" si="6"/>
        <v>0</v>
      </c>
      <c r="R12" s="100">
        <f t="shared" si="7"/>
        <v>0</v>
      </c>
      <c r="S12" s="9">
        <f t="shared" si="8"/>
        <v>0</v>
      </c>
      <c r="T12" s="10">
        <f t="shared" si="9"/>
        <v>0</v>
      </c>
      <c r="U12" s="101">
        <f t="shared" si="10"/>
        <v>0</v>
      </c>
      <c r="V12" s="102">
        <f t="shared" si="11"/>
        <v>0</v>
      </c>
      <c r="W12" s="101">
        <f t="shared" si="12"/>
        <v>0</v>
      </c>
      <c r="X12" s="103">
        <f t="shared" si="13"/>
        <v>0</v>
      </c>
      <c r="Y12" s="101">
        <f t="shared" si="14"/>
        <v>0</v>
      </c>
      <c r="Z12" s="103">
        <f t="shared" si="15"/>
        <v>0</v>
      </c>
      <c r="AA12" s="58">
        <f t="shared" si="16"/>
        <v>0</v>
      </c>
      <c r="AB12" s="119">
        <f t="shared" si="17"/>
        <v>0</v>
      </c>
      <c r="AC12" s="104"/>
    </row>
    <row r="13" spans="1:33" ht="24.95" customHeight="1" x14ac:dyDescent="0.25">
      <c r="A13" s="55"/>
      <c r="B13" s="2"/>
      <c r="C13" s="2"/>
      <c r="D13" s="3"/>
      <c r="E13" s="4"/>
      <c r="F13" s="5"/>
      <c r="G13" s="5"/>
      <c r="H13" s="6"/>
      <c r="I13" s="6"/>
      <c r="J13" s="97">
        <f t="shared" si="2"/>
        <v>0</v>
      </c>
      <c r="K13" s="222" t="str">
        <f t="shared" si="0"/>
        <v/>
      </c>
      <c r="L13" s="98" t="str">
        <f t="shared" si="3"/>
        <v/>
      </c>
      <c r="M13" s="7"/>
      <c r="N13" s="8" t="s">
        <v>41</v>
      </c>
      <c r="O13" s="99">
        <f t="shared" si="4"/>
        <v>0</v>
      </c>
      <c r="P13" s="100">
        <f t="shared" si="5"/>
        <v>0</v>
      </c>
      <c r="Q13" s="100">
        <f t="shared" si="6"/>
        <v>0</v>
      </c>
      <c r="R13" s="100">
        <f t="shared" si="7"/>
        <v>0</v>
      </c>
      <c r="S13" s="9">
        <f t="shared" si="8"/>
        <v>0</v>
      </c>
      <c r="T13" s="10">
        <f t="shared" si="9"/>
        <v>0</v>
      </c>
      <c r="U13" s="101">
        <f t="shared" si="10"/>
        <v>0</v>
      </c>
      <c r="V13" s="102">
        <f t="shared" si="11"/>
        <v>0</v>
      </c>
      <c r="W13" s="101">
        <f t="shared" si="12"/>
        <v>0</v>
      </c>
      <c r="X13" s="103">
        <f t="shared" si="13"/>
        <v>0</v>
      </c>
      <c r="Y13" s="101">
        <f t="shared" si="14"/>
        <v>0</v>
      </c>
      <c r="Z13" s="103">
        <f t="shared" si="15"/>
        <v>0</v>
      </c>
      <c r="AA13" s="58">
        <f t="shared" si="16"/>
        <v>0</v>
      </c>
      <c r="AB13" s="119">
        <f t="shared" si="17"/>
        <v>0</v>
      </c>
      <c r="AC13" s="104"/>
    </row>
    <row r="14" spans="1:33" ht="24.95" customHeight="1" x14ac:dyDescent="0.25">
      <c r="A14" s="55"/>
      <c r="B14" s="2"/>
      <c r="C14" s="2"/>
      <c r="D14" s="3"/>
      <c r="E14" s="4"/>
      <c r="F14" s="5"/>
      <c r="G14" s="5"/>
      <c r="H14" s="6"/>
      <c r="I14" s="6"/>
      <c r="J14" s="97">
        <f t="shared" si="2"/>
        <v>0</v>
      </c>
      <c r="K14" s="222" t="str">
        <f t="shared" si="0"/>
        <v/>
      </c>
      <c r="L14" s="98" t="str">
        <f t="shared" si="3"/>
        <v/>
      </c>
      <c r="M14" s="7"/>
      <c r="N14" s="8" t="s">
        <v>41</v>
      </c>
      <c r="O14" s="99">
        <f t="shared" si="4"/>
        <v>0</v>
      </c>
      <c r="P14" s="100">
        <f t="shared" si="5"/>
        <v>0</v>
      </c>
      <c r="Q14" s="100">
        <f t="shared" si="6"/>
        <v>0</v>
      </c>
      <c r="R14" s="100">
        <f t="shared" si="7"/>
        <v>0</v>
      </c>
      <c r="S14" s="9">
        <f t="shared" si="8"/>
        <v>0</v>
      </c>
      <c r="T14" s="10">
        <f t="shared" si="9"/>
        <v>0</v>
      </c>
      <c r="U14" s="101">
        <f t="shared" si="10"/>
        <v>0</v>
      </c>
      <c r="V14" s="102">
        <f t="shared" si="11"/>
        <v>0</v>
      </c>
      <c r="W14" s="101">
        <f t="shared" si="12"/>
        <v>0</v>
      </c>
      <c r="X14" s="103">
        <f t="shared" si="13"/>
        <v>0</v>
      </c>
      <c r="Y14" s="101">
        <f t="shared" si="14"/>
        <v>0</v>
      </c>
      <c r="Z14" s="103">
        <f t="shared" si="15"/>
        <v>0</v>
      </c>
      <c r="AA14" s="58">
        <f t="shared" si="16"/>
        <v>0</v>
      </c>
      <c r="AB14" s="119">
        <f t="shared" si="17"/>
        <v>0</v>
      </c>
      <c r="AC14" s="104"/>
    </row>
    <row r="15" spans="1:33" ht="24.95" customHeight="1" x14ac:dyDescent="0.25">
      <c r="A15" s="55"/>
      <c r="B15" s="2"/>
      <c r="C15" s="2"/>
      <c r="D15" s="3"/>
      <c r="E15" s="4"/>
      <c r="F15" s="5"/>
      <c r="G15" s="5"/>
      <c r="H15" s="6"/>
      <c r="I15" s="6"/>
      <c r="J15" s="97">
        <f t="shared" si="2"/>
        <v>0</v>
      </c>
      <c r="K15" s="222" t="str">
        <f t="shared" si="0"/>
        <v/>
      </c>
      <c r="L15" s="98" t="str">
        <f t="shared" si="3"/>
        <v/>
      </c>
      <c r="M15" s="7"/>
      <c r="N15" s="8" t="s">
        <v>41</v>
      </c>
      <c r="O15" s="99">
        <f t="shared" si="4"/>
        <v>0</v>
      </c>
      <c r="P15" s="100">
        <f t="shared" si="5"/>
        <v>0</v>
      </c>
      <c r="Q15" s="100">
        <f t="shared" si="6"/>
        <v>0</v>
      </c>
      <c r="R15" s="100">
        <f t="shared" si="7"/>
        <v>0</v>
      </c>
      <c r="S15" s="9">
        <f t="shared" si="8"/>
        <v>0</v>
      </c>
      <c r="T15" s="10">
        <f t="shared" si="9"/>
        <v>0</v>
      </c>
      <c r="U15" s="101">
        <f t="shared" si="10"/>
        <v>0</v>
      </c>
      <c r="V15" s="102">
        <f t="shared" si="11"/>
        <v>0</v>
      </c>
      <c r="W15" s="101">
        <f t="shared" si="12"/>
        <v>0</v>
      </c>
      <c r="X15" s="103">
        <f t="shared" si="13"/>
        <v>0</v>
      </c>
      <c r="Y15" s="101">
        <f t="shared" si="14"/>
        <v>0</v>
      </c>
      <c r="Z15" s="103">
        <f t="shared" si="15"/>
        <v>0</v>
      </c>
      <c r="AA15" s="58">
        <f t="shared" si="16"/>
        <v>0</v>
      </c>
      <c r="AB15" s="119">
        <f t="shared" si="17"/>
        <v>0</v>
      </c>
      <c r="AC15" s="104"/>
    </row>
    <row r="16" spans="1:33" ht="24.95" customHeight="1" x14ac:dyDescent="0.25">
      <c r="A16" s="55"/>
      <c r="B16" s="2"/>
      <c r="C16" s="2"/>
      <c r="D16" s="3"/>
      <c r="E16" s="4"/>
      <c r="F16" s="5"/>
      <c r="G16" s="5"/>
      <c r="H16" s="6"/>
      <c r="I16" s="6"/>
      <c r="J16" s="97">
        <f t="shared" si="2"/>
        <v>0</v>
      </c>
      <c r="K16" s="222" t="str">
        <f t="shared" si="0"/>
        <v/>
      </c>
      <c r="L16" s="98" t="str">
        <f t="shared" si="3"/>
        <v/>
      </c>
      <c r="M16" s="7"/>
      <c r="N16" s="8" t="s">
        <v>41</v>
      </c>
      <c r="O16" s="99">
        <f t="shared" si="4"/>
        <v>0</v>
      </c>
      <c r="P16" s="100">
        <f t="shared" si="5"/>
        <v>0</v>
      </c>
      <c r="Q16" s="100">
        <f t="shared" si="6"/>
        <v>0</v>
      </c>
      <c r="R16" s="100">
        <f t="shared" si="7"/>
        <v>0</v>
      </c>
      <c r="S16" s="9">
        <f t="shared" si="8"/>
        <v>0</v>
      </c>
      <c r="T16" s="10">
        <f t="shared" si="9"/>
        <v>0</v>
      </c>
      <c r="U16" s="101">
        <f t="shared" si="10"/>
        <v>0</v>
      </c>
      <c r="V16" s="102">
        <f t="shared" si="11"/>
        <v>0</v>
      </c>
      <c r="W16" s="101">
        <f t="shared" si="12"/>
        <v>0</v>
      </c>
      <c r="X16" s="103">
        <f t="shared" si="13"/>
        <v>0</v>
      </c>
      <c r="Y16" s="101">
        <f t="shared" si="14"/>
        <v>0</v>
      </c>
      <c r="Z16" s="103">
        <f t="shared" si="15"/>
        <v>0</v>
      </c>
      <c r="AA16" s="58">
        <f t="shared" si="16"/>
        <v>0</v>
      </c>
      <c r="AB16" s="119">
        <f t="shared" si="17"/>
        <v>0</v>
      </c>
      <c r="AC16" s="104"/>
    </row>
    <row r="17" spans="1:29" ht="24.95" customHeight="1" x14ac:dyDescent="0.25">
      <c r="A17" s="55"/>
      <c r="B17" s="2"/>
      <c r="C17" s="2"/>
      <c r="D17" s="3"/>
      <c r="E17" s="4"/>
      <c r="F17" s="5"/>
      <c r="G17" s="5"/>
      <c r="H17" s="6"/>
      <c r="I17" s="6"/>
      <c r="J17" s="97">
        <f t="shared" si="2"/>
        <v>0</v>
      </c>
      <c r="K17" s="222" t="str">
        <f t="shared" si="0"/>
        <v/>
      </c>
      <c r="L17" s="98" t="str">
        <f t="shared" si="3"/>
        <v/>
      </c>
      <c r="M17" s="7"/>
      <c r="N17" s="8" t="s">
        <v>41</v>
      </c>
      <c r="O17" s="99">
        <f t="shared" si="4"/>
        <v>0</v>
      </c>
      <c r="P17" s="100">
        <f t="shared" si="5"/>
        <v>0</v>
      </c>
      <c r="Q17" s="100">
        <f t="shared" si="6"/>
        <v>0</v>
      </c>
      <c r="R17" s="100">
        <f t="shared" si="7"/>
        <v>0</v>
      </c>
      <c r="S17" s="9">
        <f t="shared" si="8"/>
        <v>0</v>
      </c>
      <c r="T17" s="10">
        <f t="shared" si="9"/>
        <v>0</v>
      </c>
      <c r="U17" s="101">
        <f t="shared" si="10"/>
        <v>0</v>
      </c>
      <c r="V17" s="102">
        <f t="shared" si="11"/>
        <v>0</v>
      </c>
      <c r="W17" s="101">
        <f t="shared" si="12"/>
        <v>0</v>
      </c>
      <c r="X17" s="103">
        <f t="shared" si="13"/>
        <v>0</v>
      </c>
      <c r="Y17" s="101">
        <f t="shared" si="14"/>
        <v>0</v>
      </c>
      <c r="Z17" s="103">
        <f t="shared" si="15"/>
        <v>0</v>
      </c>
      <c r="AA17" s="58">
        <f t="shared" si="16"/>
        <v>0</v>
      </c>
      <c r="AB17" s="119">
        <f t="shared" si="17"/>
        <v>0</v>
      </c>
      <c r="AC17" s="104"/>
    </row>
    <row r="18" spans="1:29" ht="24.95" customHeight="1" x14ac:dyDescent="0.25">
      <c r="A18" s="55"/>
      <c r="B18" s="2"/>
      <c r="C18" s="2"/>
      <c r="D18" s="3"/>
      <c r="E18" s="4"/>
      <c r="F18" s="5"/>
      <c r="G18" s="5"/>
      <c r="H18" s="6"/>
      <c r="I18" s="6"/>
      <c r="J18" s="97">
        <f t="shared" si="2"/>
        <v>0</v>
      </c>
      <c r="K18" s="222" t="str">
        <f t="shared" si="0"/>
        <v/>
      </c>
      <c r="L18" s="98" t="str">
        <f t="shared" si="3"/>
        <v/>
      </c>
      <c r="M18" s="7"/>
      <c r="N18" s="8" t="s">
        <v>41</v>
      </c>
      <c r="O18" s="99">
        <f t="shared" si="4"/>
        <v>0</v>
      </c>
      <c r="P18" s="100">
        <f t="shared" si="5"/>
        <v>0</v>
      </c>
      <c r="Q18" s="100">
        <f t="shared" si="6"/>
        <v>0</v>
      </c>
      <c r="R18" s="100">
        <f t="shared" si="7"/>
        <v>0</v>
      </c>
      <c r="S18" s="9">
        <f t="shared" si="8"/>
        <v>0</v>
      </c>
      <c r="T18" s="10">
        <f t="shared" si="9"/>
        <v>0</v>
      </c>
      <c r="U18" s="101">
        <f t="shared" si="10"/>
        <v>0</v>
      </c>
      <c r="V18" s="102">
        <f t="shared" si="11"/>
        <v>0</v>
      </c>
      <c r="W18" s="101">
        <f t="shared" si="12"/>
        <v>0</v>
      </c>
      <c r="X18" s="103">
        <f t="shared" si="13"/>
        <v>0</v>
      </c>
      <c r="Y18" s="101">
        <f t="shared" si="14"/>
        <v>0</v>
      </c>
      <c r="Z18" s="103">
        <f t="shared" si="15"/>
        <v>0</v>
      </c>
      <c r="AA18" s="58">
        <f t="shared" si="16"/>
        <v>0</v>
      </c>
      <c r="AB18" s="119">
        <f t="shared" si="17"/>
        <v>0</v>
      </c>
      <c r="AC18" s="104"/>
    </row>
    <row r="19" spans="1:29" ht="24.95" customHeight="1" x14ac:dyDescent="0.25">
      <c r="A19" s="55"/>
      <c r="B19" s="2"/>
      <c r="C19" s="2"/>
      <c r="D19" s="3"/>
      <c r="E19" s="4"/>
      <c r="F19" s="5"/>
      <c r="G19" s="5"/>
      <c r="H19" s="6"/>
      <c r="I19" s="6"/>
      <c r="J19" s="97">
        <f t="shared" si="2"/>
        <v>0</v>
      </c>
      <c r="K19" s="222" t="str">
        <f t="shared" si="0"/>
        <v/>
      </c>
      <c r="L19" s="98" t="str">
        <f t="shared" si="3"/>
        <v/>
      </c>
      <c r="M19" s="7"/>
      <c r="N19" s="8" t="s">
        <v>41</v>
      </c>
      <c r="O19" s="99">
        <f t="shared" si="4"/>
        <v>0</v>
      </c>
      <c r="P19" s="100">
        <f t="shared" si="5"/>
        <v>0</v>
      </c>
      <c r="Q19" s="100">
        <f t="shared" si="6"/>
        <v>0</v>
      </c>
      <c r="R19" s="100">
        <f t="shared" si="7"/>
        <v>0</v>
      </c>
      <c r="S19" s="9">
        <f t="shared" si="8"/>
        <v>0</v>
      </c>
      <c r="T19" s="10">
        <f t="shared" si="9"/>
        <v>0</v>
      </c>
      <c r="U19" s="101">
        <f t="shared" si="10"/>
        <v>0</v>
      </c>
      <c r="V19" s="102">
        <f t="shared" si="11"/>
        <v>0</v>
      </c>
      <c r="W19" s="101">
        <f t="shared" si="12"/>
        <v>0</v>
      </c>
      <c r="X19" s="103">
        <f t="shared" si="13"/>
        <v>0</v>
      </c>
      <c r="Y19" s="101">
        <f t="shared" si="14"/>
        <v>0</v>
      </c>
      <c r="Z19" s="103">
        <f t="shared" si="15"/>
        <v>0</v>
      </c>
      <c r="AA19" s="58">
        <f t="shared" si="16"/>
        <v>0</v>
      </c>
      <c r="AB19" s="119">
        <f t="shared" si="17"/>
        <v>0</v>
      </c>
      <c r="AC19" s="104"/>
    </row>
    <row r="20" spans="1:29" ht="24.95" customHeight="1" x14ac:dyDescent="0.25">
      <c r="A20" s="55"/>
      <c r="B20" s="2"/>
      <c r="C20" s="2"/>
      <c r="D20" s="3"/>
      <c r="E20" s="4"/>
      <c r="F20" s="5"/>
      <c r="G20" s="5"/>
      <c r="H20" s="6"/>
      <c r="I20" s="6"/>
      <c r="J20" s="97">
        <f t="shared" si="2"/>
        <v>0</v>
      </c>
      <c r="K20" s="222" t="str">
        <f t="shared" si="0"/>
        <v/>
      </c>
      <c r="L20" s="98" t="str">
        <f t="shared" si="3"/>
        <v/>
      </c>
      <c r="M20" s="7"/>
      <c r="N20" s="8" t="s">
        <v>41</v>
      </c>
      <c r="O20" s="99">
        <f t="shared" si="4"/>
        <v>0</v>
      </c>
      <c r="P20" s="100">
        <f t="shared" si="5"/>
        <v>0</v>
      </c>
      <c r="Q20" s="100">
        <f t="shared" si="6"/>
        <v>0</v>
      </c>
      <c r="R20" s="100">
        <f t="shared" si="7"/>
        <v>0</v>
      </c>
      <c r="S20" s="9">
        <f t="shared" si="8"/>
        <v>0</v>
      </c>
      <c r="T20" s="10">
        <f t="shared" si="9"/>
        <v>0</v>
      </c>
      <c r="U20" s="101">
        <f t="shared" si="10"/>
        <v>0</v>
      </c>
      <c r="V20" s="102">
        <f t="shared" si="11"/>
        <v>0</v>
      </c>
      <c r="W20" s="101">
        <f t="shared" si="12"/>
        <v>0</v>
      </c>
      <c r="X20" s="103">
        <f t="shared" si="13"/>
        <v>0</v>
      </c>
      <c r="Y20" s="101">
        <f t="shared" si="14"/>
        <v>0</v>
      </c>
      <c r="Z20" s="103">
        <f t="shared" si="15"/>
        <v>0</v>
      </c>
      <c r="AA20" s="58">
        <f t="shared" si="16"/>
        <v>0</v>
      </c>
      <c r="AB20" s="119">
        <f t="shared" si="17"/>
        <v>0</v>
      </c>
      <c r="AC20" s="104"/>
    </row>
    <row r="21" spans="1:29" ht="24.95" customHeight="1" x14ac:dyDescent="0.25">
      <c r="A21" s="55"/>
      <c r="B21" s="2"/>
      <c r="C21" s="2"/>
      <c r="D21" s="3"/>
      <c r="E21" s="4"/>
      <c r="F21" s="5"/>
      <c r="G21" s="5"/>
      <c r="H21" s="6"/>
      <c r="I21" s="6"/>
      <c r="J21" s="97">
        <f t="shared" si="2"/>
        <v>0</v>
      </c>
      <c r="K21" s="222" t="str">
        <f t="shared" si="0"/>
        <v/>
      </c>
      <c r="L21" s="98" t="str">
        <f t="shared" si="3"/>
        <v/>
      </c>
      <c r="M21" s="7"/>
      <c r="N21" s="8" t="s">
        <v>41</v>
      </c>
      <c r="O21" s="99">
        <f t="shared" si="4"/>
        <v>0</v>
      </c>
      <c r="P21" s="100">
        <f t="shared" si="5"/>
        <v>0</v>
      </c>
      <c r="Q21" s="100">
        <f t="shared" si="6"/>
        <v>0</v>
      </c>
      <c r="R21" s="100">
        <f t="shared" si="7"/>
        <v>0</v>
      </c>
      <c r="S21" s="9">
        <f t="shared" si="8"/>
        <v>0</v>
      </c>
      <c r="T21" s="10">
        <f t="shared" si="9"/>
        <v>0</v>
      </c>
      <c r="U21" s="101">
        <f t="shared" si="10"/>
        <v>0</v>
      </c>
      <c r="V21" s="102">
        <f t="shared" si="11"/>
        <v>0</v>
      </c>
      <c r="W21" s="101">
        <f t="shared" si="12"/>
        <v>0</v>
      </c>
      <c r="X21" s="103">
        <f t="shared" si="13"/>
        <v>0</v>
      </c>
      <c r="Y21" s="101">
        <f t="shared" si="14"/>
        <v>0</v>
      </c>
      <c r="Z21" s="103">
        <f t="shared" si="15"/>
        <v>0</v>
      </c>
      <c r="AA21" s="58">
        <f t="shared" si="16"/>
        <v>0</v>
      </c>
      <c r="AB21" s="119">
        <f t="shared" si="17"/>
        <v>0</v>
      </c>
      <c r="AC21" s="104"/>
    </row>
    <row r="22" spans="1:29" ht="24.95" customHeight="1" x14ac:dyDescent="0.25">
      <c r="A22" s="55"/>
      <c r="B22" s="2"/>
      <c r="C22" s="2"/>
      <c r="D22" s="3"/>
      <c r="E22" s="4"/>
      <c r="F22" s="5"/>
      <c r="G22" s="5"/>
      <c r="H22" s="6"/>
      <c r="I22" s="6"/>
      <c r="J22" s="97">
        <f t="shared" si="2"/>
        <v>0</v>
      </c>
      <c r="K22" s="222" t="str">
        <f t="shared" si="0"/>
        <v/>
      </c>
      <c r="L22" s="98" t="str">
        <f t="shared" si="3"/>
        <v/>
      </c>
      <c r="M22" s="7"/>
      <c r="N22" s="8" t="s">
        <v>41</v>
      </c>
      <c r="O22" s="99">
        <f t="shared" si="4"/>
        <v>0</v>
      </c>
      <c r="P22" s="100">
        <f t="shared" si="5"/>
        <v>0</v>
      </c>
      <c r="Q22" s="100">
        <f t="shared" si="6"/>
        <v>0</v>
      </c>
      <c r="R22" s="100">
        <f t="shared" si="7"/>
        <v>0</v>
      </c>
      <c r="S22" s="9">
        <f t="shared" si="8"/>
        <v>0</v>
      </c>
      <c r="T22" s="10">
        <f t="shared" si="9"/>
        <v>0</v>
      </c>
      <c r="U22" s="101">
        <f t="shared" si="10"/>
        <v>0</v>
      </c>
      <c r="V22" s="102">
        <f t="shared" si="11"/>
        <v>0</v>
      </c>
      <c r="W22" s="101">
        <f t="shared" si="12"/>
        <v>0</v>
      </c>
      <c r="X22" s="103">
        <f t="shared" si="13"/>
        <v>0</v>
      </c>
      <c r="Y22" s="101">
        <f t="shared" si="14"/>
        <v>0</v>
      </c>
      <c r="Z22" s="103">
        <f t="shared" si="15"/>
        <v>0</v>
      </c>
      <c r="AA22" s="58">
        <f t="shared" si="16"/>
        <v>0</v>
      </c>
      <c r="AB22" s="119">
        <f t="shared" si="17"/>
        <v>0</v>
      </c>
      <c r="AC22" s="104"/>
    </row>
    <row r="23" spans="1:29" ht="24.95" customHeight="1" x14ac:dyDescent="0.25">
      <c r="A23" s="55"/>
      <c r="B23" s="2"/>
      <c r="C23" s="2"/>
      <c r="D23" s="3"/>
      <c r="E23" s="4"/>
      <c r="F23" s="5"/>
      <c r="G23" s="5"/>
      <c r="H23" s="6"/>
      <c r="I23" s="6"/>
      <c r="J23" s="97">
        <f t="shared" si="2"/>
        <v>0</v>
      </c>
      <c r="K23" s="222" t="str">
        <f t="shared" si="0"/>
        <v/>
      </c>
      <c r="L23" s="98" t="str">
        <f t="shared" si="3"/>
        <v/>
      </c>
      <c r="M23" s="7"/>
      <c r="N23" s="8" t="s">
        <v>41</v>
      </c>
      <c r="O23" s="99">
        <f t="shared" si="4"/>
        <v>0</v>
      </c>
      <c r="P23" s="100">
        <f t="shared" si="5"/>
        <v>0</v>
      </c>
      <c r="Q23" s="100">
        <f t="shared" si="6"/>
        <v>0</v>
      </c>
      <c r="R23" s="100">
        <f t="shared" si="7"/>
        <v>0</v>
      </c>
      <c r="S23" s="9">
        <f t="shared" si="8"/>
        <v>0</v>
      </c>
      <c r="T23" s="10">
        <f t="shared" si="9"/>
        <v>0</v>
      </c>
      <c r="U23" s="101">
        <f t="shared" si="10"/>
        <v>0</v>
      </c>
      <c r="V23" s="102">
        <f t="shared" si="11"/>
        <v>0</v>
      </c>
      <c r="W23" s="101">
        <f t="shared" si="12"/>
        <v>0</v>
      </c>
      <c r="X23" s="103">
        <f t="shared" si="13"/>
        <v>0</v>
      </c>
      <c r="Y23" s="101">
        <f t="shared" si="14"/>
        <v>0</v>
      </c>
      <c r="Z23" s="103">
        <f t="shared" si="15"/>
        <v>0</v>
      </c>
      <c r="AA23" s="58">
        <f t="shared" si="16"/>
        <v>0</v>
      </c>
      <c r="AB23" s="119">
        <f t="shared" si="17"/>
        <v>0</v>
      </c>
      <c r="AC23" s="104"/>
    </row>
    <row r="24" spans="1:29" ht="24.95" customHeight="1" x14ac:dyDescent="0.25">
      <c r="A24" s="55"/>
      <c r="B24" s="2"/>
      <c r="C24" s="2"/>
      <c r="D24" s="3"/>
      <c r="E24" s="4"/>
      <c r="F24" s="5"/>
      <c r="G24" s="5"/>
      <c r="H24" s="6"/>
      <c r="I24" s="6"/>
      <c r="J24" s="97">
        <f t="shared" si="2"/>
        <v>0</v>
      </c>
      <c r="K24" s="222" t="str">
        <f t="shared" si="0"/>
        <v/>
      </c>
      <c r="L24" s="98" t="str">
        <f t="shared" si="3"/>
        <v/>
      </c>
      <c r="M24" s="7"/>
      <c r="N24" s="8" t="s">
        <v>41</v>
      </c>
      <c r="O24" s="99">
        <f t="shared" si="4"/>
        <v>0</v>
      </c>
      <c r="P24" s="100">
        <f t="shared" si="5"/>
        <v>0</v>
      </c>
      <c r="Q24" s="100">
        <f t="shared" si="6"/>
        <v>0</v>
      </c>
      <c r="R24" s="100">
        <f t="shared" si="7"/>
        <v>0</v>
      </c>
      <c r="S24" s="9">
        <f t="shared" si="8"/>
        <v>0</v>
      </c>
      <c r="T24" s="10">
        <f t="shared" si="9"/>
        <v>0</v>
      </c>
      <c r="U24" s="101">
        <f t="shared" si="10"/>
        <v>0</v>
      </c>
      <c r="V24" s="102">
        <f t="shared" si="11"/>
        <v>0</v>
      </c>
      <c r="W24" s="101">
        <f t="shared" si="12"/>
        <v>0</v>
      </c>
      <c r="X24" s="103">
        <f t="shared" si="13"/>
        <v>0</v>
      </c>
      <c r="Y24" s="101">
        <f t="shared" si="14"/>
        <v>0</v>
      </c>
      <c r="Z24" s="103">
        <f t="shared" si="15"/>
        <v>0</v>
      </c>
      <c r="AA24" s="58">
        <f t="shared" si="16"/>
        <v>0</v>
      </c>
      <c r="AB24" s="119">
        <f t="shared" si="17"/>
        <v>0</v>
      </c>
      <c r="AC24" s="104"/>
    </row>
    <row r="25" spans="1:29" ht="24.95" customHeight="1" x14ac:dyDescent="0.25">
      <c r="A25" s="55"/>
      <c r="B25" s="2"/>
      <c r="C25" s="2"/>
      <c r="D25" s="3"/>
      <c r="E25" s="4"/>
      <c r="F25" s="5"/>
      <c r="G25" s="5"/>
      <c r="H25" s="6"/>
      <c r="I25" s="6"/>
      <c r="J25" s="97">
        <f t="shared" si="2"/>
        <v>0</v>
      </c>
      <c r="K25" s="222" t="str">
        <f t="shared" si="0"/>
        <v/>
      </c>
      <c r="L25" s="98" t="str">
        <f t="shared" si="3"/>
        <v/>
      </c>
      <c r="M25" s="7"/>
      <c r="N25" s="8" t="s">
        <v>41</v>
      </c>
      <c r="O25" s="99">
        <f t="shared" si="4"/>
        <v>0</v>
      </c>
      <c r="P25" s="100">
        <f t="shared" si="5"/>
        <v>0</v>
      </c>
      <c r="Q25" s="100">
        <f t="shared" si="6"/>
        <v>0</v>
      </c>
      <c r="R25" s="100">
        <f t="shared" si="7"/>
        <v>0</v>
      </c>
      <c r="S25" s="9">
        <f t="shared" si="8"/>
        <v>0</v>
      </c>
      <c r="T25" s="10">
        <f t="shared" si="9"/>
        <v>0</v>
      </c>
      <c r="U25" s="101">
        <f t="shared" si="10"/>
        <v>0</v>
      </c>
      <c r="V25" s="102">
        <f t="shared" si="11"/>
        <v>0</v>
      </c>
      <c r="W25" s="101">
        <f t="shared" si="12"/>
        <v>0</v>
      </c>
      <c r="X25" s="103">
        <f t="shared" si="13"/>
        <v>0</v>
      </c>
      <c r="Y25" s="101">
        <f t="shared" si="14"/>
        <v>0</v>
      </c>
      <c r="Z25" s="103">
        <f t="shared" si="15"/>
        <v>0</v>
      </c>
      <c r="AA25" s="58">
        <f t="shared" si="16"/>
        <v>0</v>
      </c>
      <c r="AB25" s="119">
        <f t="shared" si="17"/>
        <v>0</v>
      </c>
      <c r="AC25" s="104"/>
    </row>
    <row r="26" spans="1:29" ht="24.95" customHeight="1" x14ac:dyDescent="0.25">
      <c r="A26" s="55"/>
      <c r="B26" s="2"/>
      <c r="C26" s="2"/>
      <c r="D26" s="3"/>
      <c r="E26" s="4"/>
      <c r="F26" s="5"/>
      <c r="G26" s="5"/>
      <c r="H26" s="6"/>
      <c r="I26" s="6"/>
      <c r="J26" s="97">
        <f t="shared" si="2"/>
        <v>0</v>
      </c>
      <c r="K26" s="222" t="str">
        <f t="shared" si="0"/>
        <v/>
      </c>
      <c r="L26" s="98" t="str">
        <f t="shared" si="3"/>
        <v/>
      </c>
      <c r="M26" s="7"/>
      <c r="N26" s="8" t="s">
        <v>41</v>
      </c>
      <c r="O26" s="99">
        <f t="shared" si="4"/>
        <v>0</v>
      </c>
      <c r="P26" s="100">
        <f t="shared" si="5"/>
        <v>0</v>
      </c>
      <c r="Q26" s="100">
        <f t="shared" si="6"/>
        <v>0</v>
      </c>
      <c r="R26" s="100">
        <f t="shared" si="7"/>
        <v>0</v>
      </c>
      <c r="S26" s="9">
        <f t="shared" si="8"/>
        <v>0</v>
      </c>
      <c r="T26" s="10">
        <f t="shared" si="9"/>
        <v>0</v>
      </c>
      <c r="U26" s="101">
        <f t="shared" si="10"/>
        <v>0</v>
      </c>
      <c r="V26" s="102">
        <f t="shared" si="11"/>
        <v>0</v>
      </c>
      <c r="W26" s="101">
        <f t="shared" si="12"/>
        <v>0</v>
      </c>
      <c r="X26" s="103">
        <f t="shared" si="13"/>
        <v>0</v>
      </c>
      <c r="Y26" s="101">
        <f t="shared" si="14"/>
        <v>0</v>
      </c>
      <c r="Z26" s="103">
        <f t="shared" si="15"/>
        <v>0</v>
      </c>
      <c r="AA26" s="58">
        <f t="shared" si="16"/>
        <v>0</v>
      </c>
      <c r="AB26" s="119">
        <f t="shared" si="17"/>
        <v>0</v>
      </c>
      <c r="AC26" s="104"/>
    </row>
    <row r="27" spans="1:29" ht="24.95" customHeight="1" x14ac:dyDescent="0.25">
      <c r="A27" s="55"/>
      <c r="B27" s="2"/>
      <c r="C27" s="2"/>
      <c r="D27" s="3"/>
      <c r="E27" s="4"/>
      <c r="F27" s="5"/>
      <c r="G27" s="5"/>
      <c r="H27" s="6"/>
      <c r="I27" s="6"/>
      <c r="J27" s="97">
        <f t="shared" si="2"/>
        <v>0</v>
      </c>
      <c r="K27" s="222" t="str">
        <f t="shared" si="0"/>
        <v/>
      </c>
      <c r="L27" s="98" t="str">
        <f t="shared" si="3"/>
        <v/>
      </c>
      <c r="M27" s="7"/>
      <c r="N27" s="8" t="s">
        <v>41</v>
      </c>
      <c r="O27" s="99">
        <f t="shared" si="4"/>
        <v>0</v>
      </c>
      <c r="P27" s="100">
        <f t="shared" si="5"/>
        <v>0</v>
      </c>
      <c r="Q27" s="100">
        <f t="shared" si="6"/>
        <v>0</v>
      </c>
      <c r="R27" s="100">
        <f t="shared" si="7"/>
        <v>0</v>
      </c>
      <c r="S27" s="9">
        <f t="shared" si="8"/>
        <v>0</v>
      </c>
      <c r="T27" s="10">
        <f t="shared" si="9"/>
        <v>0</v>
      </c>
      <c r="U27" s="101">
        <f t="shared" si="10"/>
        <v>0</v>
      </c>
      <c r="V27" s="102">
        <f t="shared" si="11"/>
        <v>0</v>
      </c>
      <c r="W27" s="101">
        <f t="shared" si="12"/>
        <v>0</v>
      </c>
      <c r="X27" s="103">
        <f t="shared" si="13"/>
        <v>0</v>
      </c>
      <c r="Y27" s="101">
        <f t="shared" si="14"/>
        <v>0</v>
      </c>
      <c r="Z27" s="103">
        <f t="shared" si="15"/>
        <v>0</v>
      </c>
      <c r="AA27" s="58">
        <f t="shared" si="16"/>
        <v>0</v>
      </c>
      <c r="AB27" s="119">
        <f t="shared" si="17"/>
        <v>0</v>
      </c>
      <c r="AC27" s="104"/>
    </row>
    <row r="28" spans="1:29" ht="24.95" customHeight="1" x14ac:dyDescent="0.25">
      <c r="A28" s="55"/>
      <c r="B28" s="2"/>
      <c r="C28" s="2"/>
      <c r="D28" s="3"/>
      <c r="E28" s="4"/>
      <c r="F28" s="5"/>
      <c r="G28" s="5"/>
      <c r="H28" s="6"/>
      <c r="I28" s="6"/>
      <c r="J28" s="97">
        <f t="shared" si="2"/>
        <v>0</v>
      </c>
      <c r="K28" s="222" t="str">
        <f t="shared" si="0"/>
        <v/>
      </c>
      <c r="L28" s="98" t="str">
        <f t="shared" si="3"/>
        <v/>
      </c>
      <c r="M28" s="7"/>
      <c r="N28" s="8" t="s">
        <v>41</v>
      </c>
      <c r="O28" s="99">
        <f t="shared" si="4"/>
        <v>0</v>
      </c>
      <c r="P28" s="100">
        <f t="shared" si="5"/>
        <v>0</v>
      </c>
      <c r="Q28" s="100">
        <f t="shared" si="6"/>
        <v>0</v>
      </c>
      <c r="R28" s="100">
        <f t="shared" si="7"/>
        <v>0</v>
      </c>
      <c r="S28" s="9">
        <f t="shared" si="8"/>
        <v>0</v>
      </c>
      <c r="T28" s="10">
        <f t="shared" si="9"/>
        <v>0</v>
      </c>
      <c r="U28" s="101">
        <f t="shared" si="10"/>
        <v>0</v>
      </c>
      <c r="V28" s="102">
        <f t="shared" si="11"/>
        <v>0</v>
      </c>
      <c r="W28" s="101">
        <f t="shared" si="12"/>
        <v>0</v>
      </c>
      <c r="X28" s="103">
        <f t="shared" si="13"/>
        <v>0</v>
      </c>
      <c r="Y28" s="101">
        <f t="shared" si="14"/>
        <v>0</v>
      </c>
      <c r="Z28" s="103">
        <f t="shared" si="15"/>
        <v>0</v>
      </c>
      <c r="AA28" s="58">
        <f t="shared" si="16"/>
        <v>0</v>
      </c>
      <c r="AB28" s="119">
        <f t="shared" si="17"/>
        <v>0</v>
      </c>
      <c r="AC28" s="104"/>
    </row>
    <row r="29" spans="1:29" ht="24.95" customHeight="1" x14ac:dyDescent="0.25">
      <c r="A29" s="55"/>
      <c r="B29" s="2"/>
      <c r="C29" s="2"/>
      <c r="D29" s="3"/>
      <c r="E29" s="4"/>
      <c r="F29" s="5"/>
      <c r="G29" s="5"/>
      <c r="H29" s="6"/>
      <c r="I29" s="6"/>
      <c r="J29" s="97">
        <f t="shared" si="2"/>
        <v>0</v>
      </c>
      <c r="K29" s="222" t="str">
        <f t="shared" si="0"/>
        <v/>
      </c>
      <c r="L29" s="98" t="str">
        <f t="shared" si="3"/>
        <v/>
      </c>
      <c r="M29" s="7"/>
      <c r="N29" s="8" t="s">
        <v>41</v>
      </c>
      <c r="O29" s="99">
        <f t="shared" si="4"/>
        <v>0</v>
      </c>
      <c r="P29" s="100">
        <f t="shared" si="5"/>
        <v>0</v>
      </c>
      <c r="Q29" s="100">
        <f t="shared" si="6"/>
        <v>0</v>
      </c>
      <c r="R29" s="100">
        <f t="shared" si="7"/>
        <v>0</v>
      </c>
      <c r="S29" s="9">
        <f t="shared" si="8"/>
        <v>0</v>
      </c>
      <c r="T29" s="10">
        <f t="shared" si="9"/>
        <v>0</v>
      </c>
      <c r="U29" s="101">
        <f t="shared" si="10"/>
        <v>0</v>
      </c>
      <c r="V29" s="102">
        <f t="shared" si="11"/>
        <v>0</v>
      </c>
      <c r="W29" s="101">
        <f t="shared" si="12"/>
        <v>0</v>
      </c>
      <c r="X29" s="103">
        <f t="shared" si="13"/>
        <v>0</v>
      </c>
      <c r="Y29" s="101">
        <f t="shared" si="14"/>
        <v>0</v>
      </c>
      <c r="Z29" s="103">
        <f t="shared" si="15"/>
        <v>0</v>
      </c>
      <c r="AA29" s="58">
        <f t="shared" si="16"/>
        <v>0</v>
      </c>
      <c r="AB29" s="119">
        <f t="shared" si="17"/>
        <v>0</v>
      </c>
      <c r="AC29" s="104"/>
    </row>
    <row r="30" spans="1:29" ht="24.95" customHeight="1" x14ac:dyDescent="0.25">
      <c r="A30" s="55"/>
      <c r="B30" s="2"/>
      <c r="C30" s="2"/>
      <c r="D30" s="3"/>
      <c r="E30" s="4"/>
      <c r="F30" s="5"/>
      <c r="G30" s="5"/>
      <c r="H30" s="6"/>
      <c r="I30" s="6"/>
      <c r="J30" s="97">
        <f t="shared" si="2"/>
        <v>0</v>
      </c>
      <c r="K30" s="222" t="str">
        <f t="shared" si="0"/>
        <v/>
      </c>
      <c r="L30" s="98" t="str">
        <f t="shared" si="3"/>
        <v/>
      </c>
      <c r="M30" s="7"/>
      <c r="N30" s="8" t="s">
        <v>41</v>
      </c>
      <c r="O30" s="99">
        <f t="shared" si="4"/>
        <v>0</v>
      </c>
      <c r="P30" s="100">
        <f t="shared" si="5"/>
        <v>0</v>
      </c>
      <c r="Q30" s="100">
        <f t="shared" si="6"/>
        <v>0</v>
      </c>
      <c r="R30" s="100">
        <f t="shared" si="7"/>
        <v>0</v>
      </c>
      <c r="S30" s="9">
        <f t="shared" si="8"/>
        <v>0</v>
      </c>
      <c r="T30" s="10">
        <f t="shared" si="9"/>
        <v>0</v>
      </c>
      <c r="U30" s="101">
        <f t="shared" si="10"/>
        <v>0</v>
      </c>
      <c r="V30" s="102">
        <f t="shared" si="11"/>
        <v>0</v>
      </c>
      <c r="W30" s="101">
        <f t="shared" si="12"/>
        <v>0</v>
      </c>
      <c r="X30" s="103">
        <f t="shared" si="13"/>
        <v>0</v>
      </c>
      <c r="Y30" s="101">
        <f t="shared" si="14"/>
        <v>0</v>
      </c>
      <c r="Z30" s="103">
        <f t="shared" si="15"/>
        <v>0</v>
      </c>
      <c r="AA30" s="58">
        <f t="shared" si="16"/>
        <v>0</v>
      </c>
      <c r="AB30" s="119">
        <f t="shared" si="17"/>
        <v>0</v>
      </c>
      <c r="AC30" s="104"/>
    </row>
    <row r="31" spans="1:29" ht="24.95" customHeight="1" x14ac:dyDescent="0.25">
      <c r="A31" s="55"/>
      <c r="B31" s="2"/>
      <c r="C31" s="2"/>
      <c r="D31" s="3"/>
      <c r="E31" s="4"/>
      <c r="F31" s="5"/>
      <c r="G31" s="5"/>
      <c r="H31" s="6"/>
      <c r="I31" s="6"/>
      <c r="J31" s="97">
        <f t="shared" si="2"/>
        <v>0</v>
      </c>
      <c r="K31" s="222" t="str">
        <f t="shared" si="0"/>
        <v/>
      </c>
      <c r="L31" s="98" t="str">
        <f t="shared" si="3"/>
        <v/>
      </c>
      <c r="M31" s="7"/>
      <c r="N31" s="8" t="s">
        <v>41</v>
      </c>
      <c r="O31" s="99">
        <f t="shared" si="4"/>
        <v>0</v>
      </c>
      <c r="P31" s="100">
        <f t="shared" si="5"/>
        <v>0</v>
      </c>
      <c r="Q31" s="100">
        <f t="shared" si="6"/>
        <v>0</v>
      </c>
      <c r="R31" s="100">
        <f t="shared" si="7"/>
        <v>0</v>
      </c>
      <c r="S31" s="9">
        <f t="shared" si="8"/>
        <v>0</v>
      </c>
      <c r="T31" s="10">
        <f t="shared" si="9"/>
        <v>0</v>
      </c>
      <c r="U31" s="101">
        <f t="shared" si="10"/>
        <v>0</v>
      </c>
      <c r="V31" s="102">
        <f t="shared" si="11"/>
        <v>0</v>
      </c>
      <c r="W31" s="101">
        <f t="shared" si="12"/>
        <v>0</v>
      </c>
      <c r="X31" s="103">
        <f t="shared" si="13"/>
        <v>0</v>
      </c>
      <c r="Y31" s="101">
        <f t="shared" si="14"/>
        <v>0</v>
      </c>
      <c r="Z31" s="103">
        <f t="shared" si="15"/>
        <v>0</v>
      </c>
      <c r="AA31" s="58">
        <f t="shared" si="16"/>
        <v>0</v>
      </c>
      <c r="AB31" s="119">
        <f t="shared" si="17"/>
        <v>0</v>
      </c>
      <c r="AC31" s="104"/>
    </row>
    <row r="32" spans="1:29" ht="24.95" customHeight="1" x14ac:dyDescent="0.25">
      <c r="A32" s="55"/>
      <c r="B32" s="2"/>
      <c r="C32" s="2"/>
      <c r="D32" s="3"/>
      <c r="E32" s="4"/>
      <c r="F32" s="5"/>
      <c r="G32" s="5"/>
      <c r="H32" s="6"/>
      <c r="I32" s="6"/>
      <c r="J32" s="97">
        <f t="shared" si="2"/>
        <v>0</v>
      </c>
      <c r="K32" s="222" t="str">
        <f t="shared" si="0"/>
        <v/>
      </c>
      <c r="L32" s="98" t="str">
        <f t="shared" si="3"/>
        <v/>
      </c>
      <c r="M32" s="7"/>
      <c r="N32" s="8" t="s">
        <v>41</v>
      </c>
      <c r="O32" s="99">
        <f t="shared" si="4"/>
        <v>0</v>
      </c>
      <c r="P32" s="100">
        <f t="shared" si="5"/>
        <v>0</v>
      </c>
      <c r="Q32" s="100">
        <f t="shared" si="6"/>
        <v>0</v>
      </c>
      <c r="R32" s="100">
        <f t="shared" si="7"/>
        <v>0</v>
      </c>
      <c r="S32" s="9">
        <f t="shared" si="8"/>
        <v>0</v>
      </c>
      <c r="T32" s="10">
        <f t="shared" si="9"/>
        <v>0</v>
      </c>
      <c r="U32" s="101">
        <f t="shared" si="10"/>
        <v>0</v>
      </c>
      <c r="V32" s="102">
        <f t="shared" si="11"/>
        <v>0</v>
      </c>
      <c r="W32" s="101">
        <f t="shared" si="12"/>
        <v>0</v>
      </c>
      <c r="X32" s="103">
        <f t="shared" si="13"/>
        <v>0</v>
      </c>
      <c r="Y32" s="101">
        <f t="shared" si="14"/>
        <v>0</v>
      </c>
      <c r="Z32" s="103">
        <f t="shared" si="15"/>
        <v>0</v>
      </c>
      <c r="AA32" s="58">
        <f t="shared" si="16"/>
        <v>0</v>
      </c>
      <c r="AB32" s="119">
        <f t="shared" si="17"/>
        <v>0</v>
      </c>
      <c r="AC32" s="104"/>
    </row>
    <row r="33" spans="1:29" ht="24.95" customHeight="1" x14ac:dyDescent="0.25">
      <c r="A33" s="55"/>
      <c r="B33" s="2"/>
      <c r="C33" s="2"/>
      <c r="D33" s="3"/>
      <c r="E33" s="4"/>
      <c r="F33" s="5"/>
      <c r="G33" s="5"/>
      <c r="H33" s="6"/>
      <c r="I33" s="6"/>
      <c r="J33" s="97">
        <f t="shared" si="2"/>
        <v>0</v>
      </c>
      <c r="K33" s="222" t="str">
        <f t="shared" si="0"/>
        <v/>
      </c>
      <c r="L33" s="98" t="str">
        <f t="shared" si="3"/>
        <v/>
      </c>
      <c r="M33" s="7"/>
      <c r="N33" s="8" t="s">
        <v>41</v>
      </c>
      <c r="O33" s="99">
        <f t="shared" si="4"/>
        <v>0</v>
      </c>
      <c r="P33" s="100">
        <f t="shared" si="5"/>
        <v>0</v>
      </c>
      <c r="Q33" s="100">
        <f t="shared" si="6"/>
        <v>0</v>
      </c>
      <c r="R33" s="100">
        <f t="shared" si="7"/>
        <v>0</v>
      </c>
      <c r="S33" s="9">
        <f t="shared" si="8"/>
        <v>0</v>
      </c>
      <c r="T33" s="10">
        <f t="shared" si="9"/>
        <v>0</v>
      </c>
      <c r="U33" s="101">
        <f t="shared" si="10"/>
        <v>0</v>
      </c>
      <c r="V33" s="102">
        <f t="shared" si="11"/>
        <v>0</v>
      </c>
      <c r="W33" s="101">
        <f t="shared" si="12"/>
        <v>0</v>
      </c>
      <c r="X33" s="103">
        <f t="shared" si="13"/>
        <v>0</v>
      </c>
      <c r="Y33" s="101">
        <f t="shared" si="14"/>
        <v>0</v>
      </c>
      <c r="Z33" s="103">
        <f t="shared" si="15"/>
        <v>0</v>
      </c>
      <c r="AA33" s="58">
        <f t="shared" si="16"/>
        <v>0</v>
      </c>
      <c r="AB33" s="119">
        <f t="shared" si="17"/>
        <v>0</v>
      </c>
      <c r="AC33" s="104"/>
    </row>
    <row r="34" spans="1:29" ht="24.95" customHeight="1" x14ac:dyDescent="0.25">
      <c r="A34" s="55"/>
      <c r="B34" s="2"/>
      <c r="C34" s="2"/>
      <c r="D34" s="3"/>
      <c r="E34" s="4"/>
      <c r="F34" s="5"/>
      <c r="G34" s="5"/>
      <c r="H34" s="6"/>
      <c r="I34" s="6"/>
      <c r="J34" s="97">
        <f t="shared" si="2"/>
        <v>0</v>
      </c>
      <c r="K34" s="222" t="str">
        <f t="shared" si="0"/>
        <v/>
      </c>
      <c r="L34" s="98" t="str">
        <f t="shared" si="3"/>
        <v/>
      </c>
      <c r="M34" s="7"/>
      <c r="N34" s="8" t="s">
        <v>41</v>
      </c>
      <c r="O34" s="99">
        <f t="shared" si="4"/>
        <v>0</v>
      </c>
      <c r="P34" s="100">
        <f t="shared" si="5"/>
        <v>0</v>
      </c>
      <c r="Q34" s="100">
        <f t="shared" si="6"/>
        <v>0</v>
      </c>
      <c r="R34" s="100">
        <f t="shared" si="7"/>
        <v>0</v>
      </c>
      <c r="S34" s="9">
        <f t="shared" si="8"/>
        <v>0</v>
      </c>
      <c r="T34" s="10">
        <f t="shared" si="9"/>
        <v>0</v>
      </c>
      <c r="U34" s="101">
        <f t="shared" si="10"/>
        <v>0</v>
      </c>
      <c r="V34" s="102">
        <f t="shared" si="11"/>
        <v>0</v>
      </c>
      <c r="W34" s="101">
        <f t="shared" si="12"/>
        <v>0</v>
      </c>
      <c r="X34" s="103">
        <f t="shared" si="13"/>
        <v>0</v>
      </c>
      <c r="Y34" s="101">
        <f t="shared" si="14"/>
        <v>0</v>
      </c>
      <c r="Z34" s="103">
        <f t="shared" si="15"/>
        <v>0</v>
      </c>
      <c r="AA34" s="58">
        <f t="shared" si="16"/>
        <v>0</v>
      </c>
      <c r="AB34" s="119">
        <f t="shared" si="17"/>
        <v>0</v>
      </c>
      <c r="AC34" s="104"/>
    </row>
    <row r="35" spans="1:29" ht="24.95" customHeight="1" x14ac:dyDescent="0.25">
      <c r="A35" s="55"/>
      <c r="B35" s="2"/>
      <c r="C35" s="2"/>
      <c r="D35" s="3"/>
      <c r="E35" s="4"/>
      <c r="F35" s="5"/>
      <c r="G35" s="5"/>
      <c r="H35" s="6"/>
      <c r="I35" s="6"/>
      <c r="J35" s="97">
        <f t="shared" si="2"/>
        <v>0</v>
      </c>
      <c r="K35" s="222" t="str">
        <f t="shared" si="0"/>
        <v/>
      </c>
      <c r="L35" s="98" t="str">
        <f t="shared" si="3"/>
        <v/>
      </c>
      <c r="M35" s="7"/>
      <c r="N35" s="8" t="s">
        <v>41</v>
      </c>
      <c r="O35" s="99">
        <f t="shared" si="4"/>
        <v>0</v>
      </c>
      <c r="P35" s="100">
        <f t="shared" si="5"/>
        <v>0</v>
      </c>
      <c r="Q35" s="100">
        <f t="shared" si="6"/>
        <v>0</v>
      </c>
      <c r="R35" s="100">
        <f t="shared" si="7"/>
        <v>0</v>
      </c>
      <c r="S35" s="9">
        <f t="shared" si="8"/>
        <v>0</v>
      </c>
      <c r="T35" s="10">
        <f t="shared" si="9"/>
        <v>0</v>
      </c>
      <c r="U35" s="101">
        <f t="shared" si="10"/>
        <v>0</v>
      </c>
      <c r="V35" s="102">
        <f t="shared" si="11"/>
        <v>0</v>
      </c>
      <c r="W35" s="101">
        <f t="shared" si="12"/>
        <v>0</v>
      </c>
      <c r="X35" s="103">
        <f t="shared" si="13"/>
        <v>0</v>
      </c>
      <c r="Y35" s="101">
        <f t="shared" si="14"/>
        <v>0</v>
      </c>
      <c r="Z35" s="103">
        <f t="shared" si="15"/>
        <v>0</v>
      </c>
      <c r="AA35" s="58">
        <f t="shared" si="16"/>
        <v>0</v>
      </c>
      <c r="AB35" s="119">
        <f t="shared" si="17"/>
        <v>0</v>
      </c>
      <c r="AC35" s="104"/>
    </row>
    <row r="36" spans="1:29" ht="24.95" customHeight="1" x14ac:dyDescent="0.25">
      <c r="A36" s="55"/>
      <c r="B36" s="2"/>
      <c r="C36" s="2"/>
      <c r="D36" s="3"/>
      <c r="E36" s="4"/>
      <c r="F36" s="5"/>
      <c r="G36" s="5"/>
      <c r="H36" s="6"/>
      <c r="I36" s="6"/>
      <c r="J36" s="97">
        <f t="shared" si="2"/>
        <v>0</v>
      </c>
      <c r="K36" s="222" t="str">
        <f t="shared" si="0"/>
        <v/>
      </c>
      <c r="L36" s="98" t="str">
        <f t="shared" si="3"/>
        <v/>
      </c>
      <c r="M36" s="7"/>
      <c r="N36" s="8" t="s">
        <v>41</v>
      </c>
      <c r="O36" s="99">
        <f t="shared" si="4"/>
        <v>0</v>
      </c>
      <c r="P36" s="100">
        <f t="shared" si="5"/>
        <v>0</v>
      </c>
      <c r="Q36" s="100">
        <f t="shared" si="6"/>
        <v>0</v>
      </c>
      <c r="R36" s="100">
        <f t="shared" si="7"/>
        <v>0</v>
      </c>
      <c r="S36" s="9">
        <f t="shared" si="8"/>
        <v>0</v>
      </c>
      <c r="T36" s="10">
        <f t="shared" si="9"/>
        <v>0</v>
      </c>
      <c r="U36" s="101">
        <f t="shared" si="10"/>
        <v>0</v>
      </c>
      <c r="V36" s="102">
        <f t="shared" si="11"/>
        <v>0</v>
      </c>
      <c r="W36" s="101">
        <f t="shared" si="12"/>
        <v>0</v>
      </c>
      <c r="X36" s="103">
        <f t="shared" si="13"/>
        <v>0</v>
      </c>
      <c r="Y36" s="101">
        <f t="shared" si="14"/>
        <v>0</v>
      </c>
      <c r="Z36" s="103">
        <f t="shared" si="15"/>
        <v>0</v>
      </c>
      <c r="AA36" s="58">
        <f t="shared" si="16"/>
        <v>0</v>
      </c>
      <c r="AB36" s="119">
        <f t="shared" si="17"/>
        <v>0</v>
      </c>
      <c r="AC36" s="104"/>
    </row>
    <row r="37" spans="1:29" ht="24.95" customHeight="1" x14ac:dyDescent="0.25">
      <c r="A37" s="55"/>
      <c r="B37" s="2"/>
      <c r="C37" s="2"/>
      <c r="D37" s="3"/>
      <c r="E37" s="4"/>
      <c r="F37" s="5"/>
      <c r="G37" s="5"/>
      <c r="H37" s="6"/>
      <c r="I37" s="6"/>
      <c r="J37" s="97">
        <f t="shared" si="2"/>
        <v>0</v>
      </c>
      <c r="K37" s="222" t="str">
        <f t="shared" si="0"/>
        <v/>
      </c>
      <c r="L37" s="98" t="str">
        <f t="shared" si="3"/>
        <v/>
      </c>
      <c r="M37" s="7"/>
      <c r="N37" s="8" t="s">
        <v>41</v>
      </c>
      <c r="O37" s="99">
        <f t="shared" si="4"/>
        <v>0</v>
      </c>
      <c r="P37" s="100">
        <f t="shared" si="5"/>
        <v>0</v>
      </c>
      <c r="Q37" s="100">
        <f t="shared" si="6"/>
        <v>0</v>
      </c>
      <c r="R37" s="100">
        <f t="shared" si="7"/>
        <v>0</v>
      </c>
      <c r="S37" s="9">
        <f t="shared" si="8"/>
        <v>0</v>
      </c>
      <c r="T37" s="10">
        <f t="shared" si="9"/>
        <v>0</v>
      </c>
      <c r="U37" s="101">
        <f t="shared" si="10"/>
        <v>0</v>
      </c>
      <c r="V37" s="102">
        <f t="shared" si="11"/>
        <v>0</v>
      </c>
      <c r="W37" s="101">
        <f t="shared" si="12"/>
        <v>0</v>
      </c>
      <c r="X37" s="103">
        <f t="shared" si="13"/>
        <v>0</v>
      </c>
      <c r="Y37" s="101">
        <f t="shared" si="14"/>
        <v>0</v>
      </c>
      <c r="Z37" s="103">
        <f t="shared" si="15"/>
        <v>0</v>
      </c>
      <c r="AA37" s="58">
        <f t="shared" si="16"/>
        <v>0</v>
      </c>
      <c r="AB37" s="119">
        <f t="shared" si="17"/>
        <v>0</v>
      </c>
      <c r="AC37" s="104"/>
    </row>
    <row r="38" spans="1:29" ht="24.95" customHeight="1" x14ac:dyDescent="0.25">
      <c r="A38" s="55"/>
      <c r="B38" s="2"/>
      <c r="C38" s="2"/>
      <c r="D38" s="3"/>
      <c r="E38" s="4"/>
      <c r="F38" s="5"/>
      <c r="G38" s="5"/>
      <c r="H38" s="6"/>
      <c r="I38" s="6"/>
      <c r="J38" s="97">
        <f t="shared" si="2"/>
        <v>0</v>
      </c>
      <c r="K38" s="222" t="str">
        <f t="shared" si="0"/>
        <v/>
      </c>
      <c r="L38" s="98" t="str">
        <f t="shared" si="3"/>
        <v/>
      </c>
      <c r="M38" s="7"/>
      <c r="N38" s="8" t="s">
        <v>41</v>
      </c>
      <c r="O38" s="99">
        <f t="shared" si="4"/>
        <v>0</v>
      </c>
      <c r="P38" s="100">
        <f t="shared" si="5"/>
        <v>0</v>
      </c>
      <c r="Q38" s="100">
        <f t="shared" si="6"/>
        <v>0</v>
      </c>
      <c r="R38" s="100">
        <f t="shared" si="7"/>
        <v>0</v>
      </c>
      <c r="S38" s="9">
        <f t="shared" si="8"/>
        <v>0</v>
      </c>
      <c r="T38" s="10">
        <f t="shared" si="9"/>
        <v>0</v>
      </c>
      <c r="U38" s="101">
        <f t="shared" si="10"/>
        <v>0</v>
      </c>
      <c r="V38" s="102">
        <f t="shared" si="11"/>
        <v>0</v>
      </c>
      <c r="W38" s="101">
        <f t="shared" si="12"/>
        <v>0</v>
      </c>
      <c r="X38" s="103">
        <f t="shared" si="13"/>
        <v>0</v>
      </c>
      <c r="Y38" s="101">
        <f t="shared" si="14"/>
        <v>0</v>
      </c>
      <c r="Z38" s="103">
        <f t="shared" si="15"/>
        <v>0</v>
      </c>
      <c r="AA38" s="58">
        <f t="shared" si="16"/>
        <v>0</v>
      </c>
      <c r="AB38" s="119">
        <f t="shared" si="17"/>
        <v>0</v>
      </c>
      <c r="AC38" s="104"/>
    </row>
    <row r="39" spans="1:29" ht="24.95" customHeight="1" x14ac:dyDescent="0.25">
      <c r="A39" s="55"/>
      <c r="B39" s="2"/>
      <c r="C39" s="2"/>
      <c r="D39" s="3"/>
      <c r="E39" s="4"/>
      <c r="F39" s="5"/>
      <c r="G39" s="5"/>
      <c r="H39" s="6"/>
      <c r="I39" s="6"/>
      <c r="J39" s="97">
        <f t="shared" si="2"/>
        <v>0</v>
      </c>
      <c r="K39" s="222" t="str">
        <f t="shared" si="0"/>
        <v/>
      </c>
      <c r="L39" s="98" t="str">
        <f t="shared" si="3"/>
        <v/>
      </c>
      <c r="M39" s="7"/>
      <c r="N39" s="8" t="s">
        <v>41</v>
      </c>
      <c r="O39" s="99">
        <f t="shared" si="4"/>
        <v>0</v>
      </c>
      <c r="P39" s="100">
        <f t="shared" si="5"/>
        <v>0</v>
      </c>
      <c r="Q39" s="100">
        <f t="shared" si="6"/>
        <v>0</v>
      </c>
      <c r="R39" s="100">
        <f t="shared" si="7"/>
        <v>0</v>
      </c>
      <c r="S39" s="9">
        <f t="shared" si="8"/>
        <v>0</v>
      </c>
      <c r="T39" s="10">
        <f t="shared" si="9"/>
        <v>0</v>
      </c>
      <c r="U39" s="101">
        <f t="shared" si="10"/>
        <v>0</v>
      </c>
      <c r="V39" s="102">
        <f t="shared" si="11"/>
        <v>0</v>
      </c>
      <c r="W39" s="101">
        <f t="shared" si="12"/>
        <v>0</v>
      </c>
      <c r="X39" s="103">
        <f t="shared" si="13"/>
        <v>0</v>
      </c>
      <c r="Y39" s="101">
        <f t="shared" si="14"/>
        <v>0</v>
      </c>
      <c r="Z39" s="103">
        <f t="shared" si="15"/>
        <v>0</v>
      </c>
      <c r="AA39" s="58">
        <f t="shared" si="16"/>
        <v>0</v>
      </c>
      <c r="AB39" s="119">
        <f t="shared" si="17"/>
        <v>0</v>
      </c>
      <c r="AC39" s="104"/>
    </row>
    <row r="40" spans="1:29" ht="24.95" customHeight="1" x14ac:dyDescent="0.25">
      <c r="A40" s="55"/>
      <c r="B40" s="2"/>
      <c r="C40" s="2"/>
      <c r="D40" s="3"/>
      <c r="E40" s="4"/>
      <c r="F40" s="5"/>
      <c r="G40" s="5"/>
      <c r="H40" s="6"/>
      <c r="I40" s="6"/>
      <c r="J40" s="97">
        <f t="shared" si="2"/>
        <v>0</v>
      </c>
      <c r="K40" s="222" t="str">
        <f t="shared" si="0"/>
        <v/>
      </c>
      <c r="L40" s="98" t="str">
        <f t="shared" si="3"/>
        <v/>
      </c>
      <c r="M40" s="7"/>
      <c r="N40" s="8" t="s">
        <v>41</v>
      </c>
      <c r="O40" s="99">
        <f t="shared" si="4"/>
        <v>0</v>
      </c>
      <c r="P40" s="100">
        <f t="shared" si="5"/>
        <v>0</v>
      </c>
      <c r="Q40" s="100">
        <f t="shared" si="6"/>
        <v>0</v>
      </c>
      <c r="R40" s="100">
        <f t="shared" si="7"/>
        <v>0</v>
      </c>
      <c r="S40" s="9">
        <f t="shared" si="8"/>
        <v>0</v>
      </c>
      <c r="T40" s="10">
        <f t="shared" si="9"/>
        <v>0</v>
      </c>
      <c r="U40" s="101">
        <f t="shared" si="10"/>
        <v>0</v>
      </c>
      <c r="V40" s="102">
        <f t="shared" si="11"/>
        <v>0</v>
      </c>
      <c r="W40" s="101">
        <f t="shared" si="12"/>
        <v>0</v>
      </c>
      <c r="X40" s="103">
        <f t="shared" si="13"/>
        <v>0</v>
      </c>
      <c r="Y40" s="101">
        <f t="shared" si="14"/>
        <v>0</v>
      </c>
      <c r="Z40" s="103">
        <f t="shared" si="15"/>
        <v>0</v>
      </c>
      <c r="AA40" s="58">
        <f t="shared" si="16"/>
        <v>0</v>
      </c>
      <c r="AB40" s="119">
        <f t="shared" si="17"/>
        <v>0</v>
      </c>
      <c r="AC40" s="104"/>
    </row>
    <row r="41" spans="1:29" ht="24.95" customHeight="1" x14ac:dyDescent="0.25">
      <c r="A41" s="55"/>
      <c r="B41" s="2"/>
      <c r="C41" s="2"/>
      <c r="D41" s="3"/>
      <c r="E41" s="4"/>
      <c r="F41" s="5"/>
      <c r="G41" s="5"/>
      <c r="H41" s="6"/>
      <c r="I41" s="6"/>
      <c r="J41" s="97">
        <f t="shared" si="2"/>
        <v>0</v>
      </c>
      <c r="K41" s="222" t="str">
        <f t="shared" si="0"/>
        <v/>
      </c>
      <c r="L41" s="98" t="str">
        <f t="shared" si="3"/>
        <v/>
      </c>
      <c r="M41" s="7"/>
      <c r="N41" s="8" t="s">
        <v>41</v>
      </c>
      <c r="O41" s="99">
        <f t="shared" si="4"/>
        <v>0</v>
      </c>
      <c r="P41" s="100">
        <f t="shared" si="5"/>
        <v>0</v>
      </c>
      <c r="Q41" s="100">
        <f t="shared" si="6"/>
        <v>0</v>
      </c>
      <c r="R41" s="100">
        <f t="shared" si="7"/>
        <v>0</v>
      </c>
      <c r="S41" s="9">
        <f t="shared" si="8"/>
        <v>0</v>
      </c>
      <c r="T41" s="10">
        <f t="shared" si="9"/>
        <v>0</v>
      </c>
      <c r="U41" s="101">
        <f t="shared" si="10"/>
        <v>0</v>
      </c>
      <c r="V41" s="102">
        <f t="shared" si="11"/>
        <v>0</v>
      </c>
      <c r="W41" s="101">
        <f t="shared" si="12"/>
        <v>0</v>
      </c>
      <c r="X41" s="103">
        <f t="shared" si="13"/>
        <v>0</v>
      </c>
      <c r="Y41" s="101">
        <f t="shared" si="14"/>
        <v>0</v>
      </c>
      <c r="Z41" s="103">
        <f t="shared" si="15"/>
        <v>0</v>
      </c>
      <c r="AA41" s="58">
        <f t="shared" si="16"/>
        <v>0</v>
      </c>
      <c r="AB41" s="119">
        <f t="shared" si="17"/>
        <v>0</v>
      </c>
      <c r="AC41" s="104"/>
    </row>
    <row r="42" spans="1:29" ht="24.95" customHeight="1" x14ac:dyDescent="0.25">
      <c r="A42" s="55"/>
      <c r="B42" s="2"/>
      <c r="C42" s="2"/>
      <c r="D42" s="3"/>
      <c r="E42" s="4"/>
      <c r="F42" s="5"/>
      <c r="G42" s="5"/>
      <c r="H42" s="6"/>
      <c r="I42" s="6"/>
      <c r="J42" s="97">
        <f t="shared" si="2"/>
        <v>0</v>
      </c>
      <c r="K42" s="222" t="str">
        <f t="shared" si="0"/>
        <v/>
      </c>
      <c r="L42" s="98" t="str">
        <f t="shared" si="3"/>
        <v/>
      </c>
      <c r="M42" s="7"/>
      <c r="N42" s="8" t="s">
        <v>41</v>
      </c>
      <c r="O42" s="99">
        <f t="shared" si="4"/>
        <v>0</v>
      </c>
      <c r="P42" s="100">
        <f t="shared" si="5"/>
        <v>0</v>
      </c>
      <c r="Q42" s="100">
        <f t="shared" si="6"/>
        <v>0</v>
      </c>
      <c r="R42" s="100">
        <f t="shared" si="7"/>
        <v>0</v>
      </c>
      <c r="S42" s="9">
        <f t="shared" si="8"/>
        <v>0</v>
      </c>
      <c r="T42" s="10">
        <f t="shared" si="9"/>
        <v>0</v>
      </c>
      <c r="U42" s="101">
        <f t="shared" si="10"/>
        <v>0</v>
      </c>
      <c r="V42" s="102">
        <f t="shared" si="11"/>
        <v>0</v>
      </c>
      <c r="W42" s="101">
        <f t="shared" si="12"/>
        <v>0</v>
      </c>
      <c r="X42" s="103">
        <f t="shared" si="13"/>
        <v>0</v>
      </c>
      <c r="Y42" s="101">
        <f t="shared" si="14"/>
        <v>0</v>
      </c>
      <c r="Z42" s="103">
        <f t="shared" si="15"/>
        <v>0</v>
      </c>
      <c r="AA42" s="58">
        <f t="shared" si="16"/>
        <v>0</v>
      </c>
      <c r="AB42" s="119">
        <f t="shared" si="17"/>
        <v>0</v>
      </c>
      <c r="AC42" s="104"/>
    </row>
    <row r="43" spans="1:29" ht="24.95" customHeight="1" x14ac:dyDescent="0.25">
      <c r="A43" s="55"/>
      <c r="B43" s="2"/>
      <c r="C43" s="2"/>
      <c r="D43" s="3"/>
      <c r="E43" s="4"/>
      <c r="F43" s="5"/>
      <c r="G43" s="5"/>
      <c r="H43" s="6"/>
      <c r="I43" s="6"/>
      <c r="J43" s="97">
        <f t="shared" si="2"/>
        <v>0</v>
      </c>
      <c r="K43" s="222" t="str">
        <f t="shared" si="0"/>
        <v/>
      </c>
      <c r="L43" s="98" t="str">
        <f t="shared" si="3"/>
        <v/>
      </c>
      <c r="M43" s="7"/>
      <c r="N43" s="8" t="s">
        <v>41</v>
      </c>
      <c r="O43" s="99">
        <f t="shared" si="4"/>
        <v>0</v>
      </c>
      <c r="P43" s="100">
        <f t="shared" si="5"/>
        <v>0</v>
      </c>
      <c r="Q43" s="100">
        <f t="shared" si="6"/>
        <v>0</v>
      </c>
      <c r="R43" s="100">
        <f t="shared" si="7"/>
        <v>0</v>
      </c>
      <c r="S43" s="9">
        <f t="shared" si="8"/>
        <v>0</v>
      </c>
      <c r="T43" s="10">
        <f t="shared" si="9"/>
        <v>0</v>
      </c>
      <c r="U43" s="101">
        <f t="shared" si="10"/>
        <v>0</v>
      </c>
      <c r="V43" s="102">
        <f t="shared" si="11"/>
        <v>0</v>
      </c>
      <c r="W43" s="101">
        <f t="shared" si="12"/>
        <v>0</v>
      </c>
      <c r="X43" s="103">
        <f t="shared" si="13"/>
        <v>0</v>
      </c>
      <c r="Y43" s="101">
        <f t="shared" si="14"/>
        <v>0</v>
      </c>
      <c r="Z43" s="103">
        <f t="shared" si="15"/>
        <v>0</v>
      </c>
      <c r="AA43" s="58">
        <f t="shared" si="16"/>
        <v>0</v>
      </c>
      <c r="AB43" s="119">
        <f t="shared" si="17"/>
        <v>0</v>
      </c>
      <c r="AC43" s="104"/>
    </row>
    <row r="44" spans="1:29" ht="24.95" customHeight="1" x14ac:dyDescent="0.25">
      <c r="A44" s="55"/>
      <c r="B44" s="2"/>
      <c r="C44" s="2"/>
      <c r="D44" s="3"/>
      <c r="E44" s="4"/>
      <c r="F44" s="5"/>
      <c r="G44" s="5"/>
      <c r="H44" s="6"/>
      <c r="I44" s="6"/>
      <c r="J44" s="97">
        <f t="shared" si="2"/>
        <v>0</v>
      </c>
      <c r="K44" s="222" t="str">
        <f t="shared" si="0"/>
        <v/>
      </c>
      <c r="L44" s="98" t="str">
        <f t="shared" si="3"/>
        <v/>
      </c>
      <c r="M44" s="7"/>
      <c r="N44" s="8" t="s">
        <v>41</v>
      </c>
      <c r="O44" s="99">
        <f t="shared" si="4"/>
        <v>0</v>
      </c>
      <c r="P44" s="100">
        <f t="shared" si="5"/>
        <v>0</v>
      </c>
      <c r="Q44" s="100">
        <f t="shared" si="6"/>
        <v>0</v>
      </c>
      <c r="R44" s="100">
        <f t="shared" si="7"/>
        <v>0</v>
      </c>
      <c r="S44" s="9">
        <f t="shared" si="8"/>
        <v>0</v>
      </c>
      <c r="T44" s="10">
        <f t="shared" si="9"/>
        <v>0</v>
      </c>
      <c r="U44" s="101">
        <f t="shared" si="10"/>
        <v>0</v>
      </c>
      <c r="V44" s="102">
        <f t="shared" si="11"/>
        <v>0</v>
      </c>
      <c r="W44" s="101">
        <f t="shared" si="12"/>
        <v>0</v>
      </c>
      <c r="X44" s="103">
        <f t="shared" si="13"/>
        <v>0</v>
      </c>
      <c r="Y44" s="101">
        <f t="shared" si="14"/>
        <v>0</v>
      </c>
      <c r="Z44" s="103">
        <f t="shared" si="15"/>
        <v>0</v>
      </c>
      <c r="AA44" s="58">
        <f t="shared" si="16"/>
        <v>0</v>
      </c>
      <c r="AB44" s="119">
        <f t="shared" si="17"/>
        <v>0</v>
      </c>
      <c r="AC44" s="104"/>
    </row>
    <row r="45" spans="1:29" ht="24.95" customHeight="1" x14ac:dyDescent="0.25">
      <c r="A45" s="55"/>
      <c r="B45" s="2"/>
      <c r="C45" s="2"/>
      <c r="D45" s="3"/>
      <c r="E45" s="4"/>
      <c r="F45" s="5"/>
      <c r="G45" s="5"/>
      <c r="H45" s="6"/>
      <c r="I45" s="6"/>
      <c r="J45" s="97">
        <f t="shared" si="2"/>
        <v>0</v>
      </c>
      <c r="K45" s="222" t="str">
        <f t="shared" si="0"/>
        <v/>
      </c>
      <c r="L45" s="98" t="str">
        <f t="shared" si="3"/>
        <v/>
      </c>
      <c r="M45" s="7"/>
      <c r="N45" s="8" t="s">
        <v>41</v>
      </c>
      <c r="O45" s="99">
        <f t="shared" si="4"/>
        <v>0</v>
      </c>
      <c r="P45" s="100">
        <f t="shared" si="5"/>
        <v>0</v>
      </c>
      <c r="Q45" s="100">
        <f t="shared" si="6"/>
        <v>0</v>
      </c>
      <c r="R45" s="100">
        <f t="shared" si="7"/>
        <v>0</v>
      </c>
      <c r="S45" s="9">
        <f t="shared" si="8"/>
        <v>0</v>
      </c>
      <c r="T45" s="10">
        <f t="shared" si="9"/>
        <v>0</v>
      </c>
      <c r="U45" s="101">
        <f t="shared" si="10"/>
        <v>0</v>
      </c>
      <c r="V45" s="102">
        <f t="shared" si="11"/>
        <v>0</v>
      </c>
      <c r="W45" s="101">
        <f t="shared" si="12"/>
        <v>0</v>
      </c>
      <c r="X45" s="103">
        <f t="shared" si="13"/>
        <v>0</v>
      </c>
      <c r="Y45" s="101">
        <f t="shared" si="14"/>
        <v>0</v>
      </c>
      <c r="Z45" s="103">
        <f t="shared" si="15"/>
        <v>0</v>
      </c>
      <c r="AA45" s="58">
        <f t="shared" si="16"/>
        <v>0</v>
      </c>
      <c r="AB45" s="119">
        <f t="shared" si="17"/>
        <v>0</v>
      </c>
      <c r="AC45" s="104"/>
    </row>
    <row r="46" spans="1:29" ht="24.95" customHeight="1" x14ac:dyDescent="0.25">
      <c r="A46" s="55"/>
      <c r="B46" s="2"/>
      <c r="C46" s="2"/>
      <c r="D46" s="3"/>
      <c r="E46" s="4"/>
      <c r="F46" s="5"/>
      <c r="G46" s="5"/>
      <c r="H46" s="6"/>
      <c r="I46" s="6"/>
      <c r="J46" s="97">
        <f t="shared" si="2"/>
        <v>0</v>
      </c>
      <c r="K46" s="222" t="str">
        <f t="shared" si="0"/>
        <v/>
      </c>
      <c r="L46" s="98" t="str">
        <f t="shared" si="3"/>
        <v/>
      </c>
      <c r="M46" s="7"/>
      <c r="N46" s="8" t="s">
        <v>41</v>
      </c>
      <c r="O46" s="99">
        <f t="shared" si="4"/>
        <v>0</v>
      </c>
      <c r="P46" s="100">
        <f t="shared" si="5"/>
        <v>0</v>
      </c>
      <c r="Q46" s="100">
        <f t="shared" si="6"/>
        <v>0</v>
      </c>
      <c r="R46" s="100">
        <f t="shared" si="7"/>
        <v>0</v>
      </c>
      <c r="S46" s="9">
        <f t="shared" si="8"/>
        <v>0</v>
      </c>
      <c r="T46" s="10">
        <f t="shared" si="9"/>
        <v>0</v>
      </c>
      <c r="U46" s="101">
        <f t="shared" si="10"/>
        <v>0</v>
      </c>
      <c r="V46" s="102">
        <f t="shared" si="11"/>
        <v>0</v>
      </c>
      <c r="W46" s="101">
        <f t="shared" si="12"/>
        <v>0</v>
      </c>
      <c r="X46" s="103">
        <f t="shared" si="13"/>
        <v>0</v>
      </c>
      <c r="Y46" s="101">
        <f t="shared" si="14"/>
        <v>0</v>
      </c>
      <c r="Z46" s="103">
        <f t="shared" si="15"/>
        <v>0</v>
      </c>
      <c r="AA46" s="58">
        <f t="shared" si="16"/>
        <v>0</v>
      </c>
      <c r="AB46" s="119">
        <f t="shared" si="17"/>
        <v>0</v>
      </c>
      <c r="AC46" s="104"/>
    </row>
    <row r="47" spans="1:29" ht="24.95" customHeight="1" x14ac:dyDescent="0.25">
      <c r="A47" s="55"/>
      <c r="B47" s="2"/>
      <c r="C47" s="2"/>
      <c r="D47" s="3"/>
      <c r="E47" s="4"/>
      <c r="F47" s="5"/>
      <c r="G47" s="5"/>
      <c r="H47" s="6"/>
      <c r="I47" s="6"/>
      <c r="J47" s="97">
        <f t="shared" si="2"/>
        <v>0</v>
      </c>
      <c r="K47" s="222" t="str">
        <f t="shared" si="0"/>
        <v/>
      </c>
      <c r="L47" s="98" t="str">
        <f t="shared" si="3"/>
        <v/>
      </c>
      <c r="M47" s="7"/>
      <c r="N47" s="8" t="s">
        <v>41</v>
      </c>
      <c r="O47" s="99">
        <f t="shared" si="4"/>
        <v>0</v>
      </c>
      <c r="P47" s="100">
        <f t="shared" si="5"/>
        <v>0</v>
      </c>
      <c r="Q47" s="100">
        <f t="shared" si="6"/>
        <v>0</v>
      </c>
      <c r="R47" s="100">
        <f t="shared" si="7"/>
        <v>0</v>
      </c>
      <c r="S47" s="9">
        <f t="shared" si="8"/>
        <v>0</v>
      </c>
      <c r="T47" s="10">
        <f t="shared" si="9"/>
        <v>0</v>
      </c>
      <c r="U47" s="101">
        <f t="shared" si="10"/>
        <v>0</v>
      </c>
      <c r="V47" s="102">
        <f t="shared" si="11"/>
        <v>0</v>
      </c>
      <c r="W47" s="101">
        <f t="shared" si="12"/>
        <v>0</v>
      </c>
      <c r="X47" s="103">
        <f t="shared" si="13"/>
        <v>0</v>
      </c>
      <c r="Y47" s="101">
        <f t="shared" si="14"/>
        <v>0</v>
      </c>
      <c r="Z47" s="103">
        <f t="shared" si="15"/>
        <v>0</v>
      </c>
      <c r="AA47" s="58">
        <f t="shared" si="16"/>
        <v>0</v>
      </c>
      <c r="AB47" s="119">
        <f t="shared" si="17"/>
        <v>0</v>
      </c>
      <c r="AC47" s="104"/>
    </row>
    <row r="48" spans="1:29" ht="24.95" customHeight="1" x14ac:dyDescent="0.25">
      <c r="A48" s="55"/>
      <c r="B48" s="2"/>
      <c r="C48" s="2"/>
      <c r="D48" s="3"/>
      <c r="E48" s="4"/>
      <c r="F48" s="5"/>
      <c r="G48" s="5"/>
      <c r="H48" s="6"/>
      <c r="I48" s="6"/>
      <c r="J48" s="97">
        <f t="shared" si="2"/>
        <v>0</v>
      </c>
      <c r="K48" s="222" t="str">
        <f t="shared" si="0"/>
        <v/>
      </c>
      <c r="L48" s="98" t="str">
        <f t="shared" si="3"/>
        <v/>
      </c>
      <c r="M48" s="7"/>
      <c r="N48" s="8" t="s">
        <v>41</v>
      </c>
      <c r="O48" s="99">
        <f t="shared" si="4"/>
        <v>0</v>
      </c>
      <c r="P48" s="100">
        <f t="shared" si="5"/>
        <v>0</v>
      </c>
      <c r="Q48" s="100">
        <f t="shared" si="6"/>
        <v>0</v>
      </c>
      <c r="R48" s="100">
        <f t="shared" si="7"/>
        <v>0</v>
      </c>
      <c r="S48" s="9">
        <f t="shared" si="8"/>
        <v>0</v>
      </c>
      <c r="T48" s="10">
        <f t="shared" si="9"/>
        <v>0</v>
      </c>
      <c r="U48" s="101">
        <f t="shared" si="10"/>
        <v>0</v>
      </c>
      <c r="V48" s="102">
        <f t="shared" si="11"/>
        <v>0</v>
      </c>
      <c r="W48" s="101">
        <f t="shared" si="12"/>
        <v>0</v>
      </c>
      <c r="X48" s="103">
        <f t="shared" si="13"/>
        <v>0</v>
      </c>
      <c r="Y48" s="101">
        <f t="shared" si="14"/>
        <v>0</v>
      </c>
      <c r="Z48" s="103">
        <f t="shared" si="15"/>
        <v>0</v>
      </c>
      <c r="AA48" s="58">
        <f t="shared" si="16"/>
        <v>0</v>
      </c>
      <c r="AB48" s="119">
        <f t="shared" si="17"/>
        <v>0</v>
      </c>
      <c r="AC48" s="104"/>
    </row>
    <row r="49" spans="1:29" ht="24.95" customHeight="1" x14ac:dyDescent="0.25">
      <c r="A49" s="55"/>
      <c r="B49" s="2"/>
      <c r="C49" s="2"/>
      <c r="D49" s="3"/>
      <c r="E49" s="4"/>
      <c r="F49" s="5"/>
      <c r="G49" s="5"/>
      <c r="H49" s="6"/>
      <c r="I49" s="6"/>
      <c r="J49" s="97">
        <f t="shared" si="2"/>
        <v>0</v>
      </c>
      <c r="K49" s="222" t="str">
        <f t="shared" si="0"/>
        <v/>
      </c>
      <c r="L49" s="98" t="str">
        <f t="shared" si="3"/>
        <v/>
      </c>
      <c r="M49" s="7"/>
      <c r="N49" s="8" t="s">
        <v>41</v>
      </c>
      <c r="O49" s="99">
        <f t="shared" si="4"/>
        <v>0</v>
      </c>
      <c r="P49" s="100">
        <f t="shared" si="5"/>
        <v>0</v>
      </c>
      <c r="Q49" s="100">
        <f t="shared" si="6"/>
        <v>0</v>
      </c>
      <c r="R49" s="100">
        <f t="shared" si="7"/>
        <v>0</v>
      </c>
      <c r="S49" s="9">
        <f t="shared" si="8"/>
        <v>0</v>
      </c>
      <c r="T49" s="10">
        <f t="shared" si="9"/>
        <v>0</v>
      </c>
      <c r="U49" s="101">
        <f t="shared" si="10"/>
        <v>0</v>
      </c>
      <c r="V49" s="102">
        <f t="shared" si="11"/>
        <v>0</v>
      </c>
      <c r="W49" s="101">
        <f t="shared" si="12"/>
        <v>0</v>
      </c>
      <c r="X49" s="103">
        <f t="shared" si="13"/>
        <v>0</v>
      </c>
      <c r="Y49" s="101">
        <f t="shared" si="14"/>
        <v>0</v>
      </c>
      <c r="Z49" s="103">
        <f t="shared" si="15"/>
        <v>0</v>
      </c>
      <c r="AA49" s="58">
        <f t="shared" si="16"/>
        <v>0</v>
      </c>
      <c r="AB49" s="119">
        <f t="shared" si="17"/>
        <v>0</v>
      </c>
      <c r="AC49" s="104"/>
    </row>
    <row r="50" spans="1:29" ht="24.95" customHeight="1" x14ac:dyDescent="0.25">
      <c r="A50" s="55"/>
      <c r="B50" s="2"/>
      <c r="C50" s="2"/>
      <c r="D50" s="3"/>
      <c r="E50" s="4"/>
      <c r="F50" s="5"/>
      <c r="G50" s="5"/>
      <c r="H50" s="6"/>
      <c r="I50" s="6"/>
      <c r="J50" s="97">
        <f t="shared" si="2"/>
        <v>0</v>
      </c>
      <c r="K50" s="222" t="str">
        <f t="shared" si="0"/>
        <v/>
      </c>
      <c r="L50" s="98" t="str">
        <f t="shared" si="3"/>
        <v/>
      </c>
      <c r="M50" s="7"/>
      <c r="N50" s="8" t="s">
        <v>41</v>
      </c>
      <c r="O50" s="99">
        <f t="shared" si="4"/>
        <v>0</v>
      </c>
      <c r="P50" s="100">
        <f t="shared" si="5"/>
        <v>0</v>
      </c>
      <c r="Q50" s="100">
        <f t="shared" si="6"/>
        <v>0</v>
      </c>
      <c r="R50" s="100">
        <f t="shared" si="7"/>
        <v>0</v>
      </c>
      <c r="S50" s="9">
        <f t="shared" si="8"/>
        <v>0</v>
      </c>
      <c r="T50" s="10">
        <f t="shared" si="9"/>
        <v>0</v>
      </c>
      <c r="U50" s="101">
        <f t="shared" si="10"/>
        <v>0</v>
      </c>
      <c r="V50" s="102">
        <f t="shared" si="11"/>
        <v>0</v>
      </c>
      <c r="W50" s="101">
        <f t="shared" si="12"/>
        <v>0</v>
      </c>
      <c r="X50" s="103">
        <f t="shared" si="13"/>
        <v>0</v>
      </c>
      <c r="Y50" s="101">
        <f t="shared" si="14"/>
        <v>0</v>
      </c>
      <c r="Z50" s="103">
        <f t="shared" si="15"/>
        <v>0</v>
      </c>
      <c r="AA50" s="58">
        <f t="shared" si="16"/>
        <v>0</v>
      </c>
      <c r="AB50" s="119">
        <f t="shared" si="17"/>
        <v>0</v>
      </c>
      <c r="AC50" s="104"/>
    </row>
    <row r="51" spans="1:29" ht="24.95" customHeight="1" x14ac:dyDescent="0.25">
      <c r="A51" s="55"/>
      <c r="B51" s="2"/>
      <c r="C51" s="2"/>
      <c r="D51" s="3"/>
      <c r="E51" s="4"/>
      <c r="F51" s="5"/>
      <c r="G51" s="5"/>
      <c r="H51" s="6"/>
      <c r="I51" s="6"/>
      <c r="J51" s="97">
        <f t="shared" si="2"/>
        <v>0</v>
      </c>
      <c r="K51" s="222" t="str">
        <f t="shared" si="0"/>
        <v/>
      </c>
      <c r="L51" s="98" t="str">
        <f t="shared" si="3"/>
        <v/>
      </c>
      <c r="M51" s="7"/>
      <c r="N51" s="8" t="s">
        <v>41</v>
      </c>
      <c r="O51" s="99">
        <f t="shared" si="4"/>
        <v>0</v>
      </c>
      <c r="P51" s="100">
        <f t="shared" si="5"/>
        <v>0</v>
      </c>
      <c r="Q51" s="100">
        <f t="shared" si="6"/>
        <v>0</v>
      </c>
      <c r="R51" s="100">
        <f t="shared" si="7"/>
        <v>0</v>
      </c>
      <c r="S51" s="9">
        <f t="shared" si="8"/>
        <v>0</v>
      </c>
      <c r="T51" s="10">
        <f t="shared" si="9"/>
        <v>0</v>
      </c>
      <c r="U51" s="101">
        <f t="shared" si="10"/>
        <v>0</v>
      </c>
      <c r="V51" s="102">
        <f t="shared" si="11"/>
        <v>0</v>
      </c>
      <c r="W51" s="101">
        <f t="shared" si="12"/>
        <v>0</v>
      </c>
      <c r="X51" s="103">
        <f t="shared" si="13"/>
        <v>0</v>
      </c>
      <c r="Y51" s="101">
        <f t="shared" si="14"/>
        <v>0</v>
      </c>
      <c r="Z51" s="103">
        <f t="shared" si="15"/>
        <v>0</v>
      </c>
      <c r="AA51" s="58">
        <f t="shared" si="16"/>
        <v>0</v>
      </c>
      <c r="AB51" s="119">
        <f t="shared" si="17"/>
        <v>0</v>
      </c>
      <c r="AC51" s="104"/>
    </row>
    <row r="52" spans="1:29" ht="24.95" customHeight="1" x14ac:dyDescent="0.25">
      <c r="A52" s="55"/>
      <c r="B52" s="2"/>
      <c r="C52" s="2"/>
      <c r="D52" s="3"/>
      <c r="E52" s="4"/>
      <c r="F52" s="5"/>
      <c r="G52" s="5"/>
      <c r="H52" s="6"/>
      <c r="I52" s="6"/>
      <c r="J52" s="97">
        <f t="shared" si="2"/>
        <v>0</v>
      </c>
      <c r="K52" s="222" t="str">
        <f t="shared" si="0"/>
        <v/>
      </c>
      <c r="L52" s="98" t="str">
        <f t="shared" si="3"/>
        <v/>
      </c>
      <c r="M52" s="7"/>
      <c r="N52" s="8" t="s">
        <v>41</v>
      </c>
      <c r="O52" s="99">
        <f t="shared" si="4"/>
        <v>0</v>
      </c>
      <c r="P52" s="100">
        <f t="shared" si="5"/>
        <v>0</v>
      </c>
      <c r="Q52" s="100">
        <f t="shared" si="6"/>
        <v>0</v>
      </c>
      <c r="R52" s="100">
        <f t="shared" si="7"/>
        <v>0</v>
      </c>
      <c r="S52" s="9">
        <f t="shared" si="8"/>
        <v>0</v>
      </c>
      <c r="T52" s="10">
        <f t="shared" si="9"/>
        <v>0</v>
      </c>
      <c r="U52" s="101">
        <f t="shared" si="10"/>
        <v>0</v>
      </c>
      <c r="V52" s="102">
        <f t="shared" si="11"/>
        <v>0</v>
      </c>
      <c r="W52" s="101">
        <f t="shared" si="12"/>
        <v>0</v>
      </c>
      <c r="X52" s="103">
        <f t="shared" si="13"/>
        <v>0</v>
      </c>
      <c r="Y52" s="101">
        <f t="shared" si="14"/>
        <v>0</v>
      </c>
      <c r="Z52" s="103">
        <f t="shared" si="15"/>
        <v>0</v>
      </c>
      <c r="AA52" s="58">
        <f t="shared" si="16"/>
        <v>0</v>
      </c>
      <c r="AB52" s="119">
        <f t="shared" si="17"/>
        <v>0</v>
      </c>
      <c r="AC52" s="104"/>
    </row>
    <row r="53" spans="1:29" ht="24.95" customHeight="1" x14ac:dyDescent="0.25">
      <c r="A53" s="55"/>
      <c r="B53" s="2"/>
      <c r="C53" s="2"/>
      <c r="D53" s="3"/>
      <c r="E53" s="4"/>
      <c r="F53" s="5"/>
      <c r="G53" s="5"/>
      <c r="H53" s="6"/>
      <c r="I53" s="6"/>
      <c r="J53" s="97">
        <f t="shared" si="2"/>
        <v>0</v>
      </c>
      <c r="K53" s="222" t="str">
        <f t="shared" si="0"/>
        <v/>
      </c>
      <c r="L53" s="98" t="str">
        <f t="shared" si="3"/>
        <v/>
      </c>
      <c r="M53" s="7"/>
      <c r="N53" s="8" t="s">
        <v>41</v>
      </c>
      <c r="O53" s="99">
        <f t="shared" si="4"/>
        <v>0</v>
      </c>
      <c r="P53" s="100">
        <f t="shared" si="5"/>
        <v>0</v>
      </c>
      <c r="Q53" s="100">
        <f t="shared" si="6"/>
        <v>0</v>
      </c>
      <c r="R53" s="100">
        <f t="shared" si="7"/>
        <v>0</v>
      </c>
      <c r="S53" s="9">
        <f t="shared" si="8"/>
        <v>0</v>
      </c>
      <c r="T53" s="10">
        <f t="shared" si="9"/>
        <v>0</v>
      </c>
      <c r="U53" s="101">
        <f t="shared" si="10"/>
        <v>0</v>
      </c>
      <c r="V53" s="102">
        <f t="shared" si="11"/>
        <v>0</v>
      </c>
      <c r="W53" s="101">
        <f t="shared" si="12"/>
        <v>0</v>
      </c>
      <c r="X53" s="103">
        <f t="shared" si="13"/>
        <v>0</v>
      </c>
      <c r="Y53" s="101">
        <f t="shared" si="14"/>
        <v>0</v>
      </c>
      <c r="Z53" s="103">
        <f t="shared" si="15"/>
        <v>0</v>
      </c>
      <c r="AA53" s="58">
        <f t="shared" si="16"/>
        <v>0</v>
      </c>
      <c r="AB53" s="119">
        <f t="shared" si="17"/>
        <v>0</v>
      </c>
      <c r="AC53" s="104"/>
    </row>
    <row r="54" spans="1:29" ht="24.95" customHeight="1" x14ac:dyDescent="0.25">
      <c r="A54" s="55"/>
      <c r="B54" s="2"/>
      <c r="C54" s="2"/>
      <c r="D54" s="3"/>
      <c r="E54" s="4"/>
      <c r="F54" s="5"/>
      <c r="G54" s="5"/>
      <c r="H54" s="6"/>
      <c r="I54" s="6"/>
      <c r="J54" s="97">
        <f t="shared" si="2"/>
        <v>0</v>
      </c>
      <c r="K54" s="222" t="str">
        <f t="shared" si="0"/>
        <v/>
      </c>
      <c r="L54" s="98" t="str">
        <f t="shared" si="3"/>
        <v/>
      </c>
      <c r="M54" s="7"/>
      <c r="N54" s="8" t="s">
        <v>41</v>
      </c>
      <c r="O54" s="99">
        <f t="shared" si="4"/>
        <v>0</v>
      </c>
      <c r="P54" s="100">
        <f t="shared" si="5"/>
        <v>0</v>
      </c>
      <c r="Q54" s="100">
        <f t="shared" si="6"/>
        <v>0</v>
      </c>
      <c r="R54" s="100">
        <f t="shared" si="7"/>
        <v>0</v>
      </c>
      <c r="S54" s="9">
        <f t="shared" si="8"/>
        <v>0</v>
      </c>
      <c r="T54" s="10">
        <f t="shared" si="9"/>
        <v>0</v>
      </c>
      <c r="U54" s="101">
        <f t="shared" si="10"/>
        <v>0</v>
      </c>
      <c r="V54" s="102">
        <f t="shared" si="11"/>
        <v>0</v>
      </c>
      <c r="W54" s="101">
        <f t="shared" si="12"/>
        <v>0</v>
      </c>
      <c r="X54" s="103">
        <f t="shared" si="13"/>
        <v>0</v>
      </c>
      <c r="Y54" s="101">
        <f t="shared" si="14"/>
        <v>0</v>
      </c>
      <c r="Z54" s="103">
        <f t="shared" si="15"/>
        <v>0</v>
      </c>
      <c r="AA54" s="58">
        <f t="shared" si="16"/>
        <v>0</v>
      </c>
      <c r="AB54" s="119">
        <f t="shared" si="17"/>
        <v>0</v>
      </c>
      <c r="AC54" s="104"/>
    </row>
    <row r="55" spans="1:29" ht="24.95" customHeight="1" x14ac:dyDescent="0.25">
      <c r="A55" s="55"/>
      <c r="B55" s="2"/>
      <c r="C55" s="2"/>
      <c r="D55" s="3"/>
      <c r="E55" s="4"/>
      <c r="F55" s="5"/>
      <c r="G55" s="5"/>
      <c r="H55" s="6"/>
      <c r="I55" s="6"/>
      <c r="J55" s="97">
        <f t="shared" si="2"/>
        <v>0</v>
      </c>
      <c r="K55" s="222" t="str">
        <f t="shared" si="0"/>
        <v/>
      </c>
      <c r="L55" s="98" t="str">
        <f t="shared" si="3"/>
        <v/>
      </c>
      <c r="M55" s="7"/>
      <c r="N55" s="8" t="s">
        <v>41</v>
      </c>
      <c r="O55" s="99">
        <f t="shared" si="4"/>
        <v>0</v>
      </c>
      <c r="P55" s="100">
        <f t="shared" si="5"/>
        <v>0</v>
      </c>
      <c r="Q55" s="100">
        <f t="shared" si="6"/>
        <v>0</v>
      </c>
      <c r="R55" s="100">
        <f t="shared" si="7"/>
        <v>0</v>
      </c>
      <c r="S55" s="9">
        <f t="shared" si="8"/>
        <v>0</v>
      </c>
      <c r="T55" s="10">
        <f t="shared" si="9"/>
        <v>0</v>
      </c>
      <c r="U55" s="101">
        <f t="shared" si="10"/>
        <v>0</v>
      </c>
      <c r="V55" s="102">
        <f t="shared" si="11"/>
        <v>0</v>
      </c>
      <c r="W55" s="101">
        <f t="shared" si="12"/>
        <v>0</v>
      </c>
      <c r="X55" s="103">
        <f t="shared" si="13"/>
        <v>0</v>
      </c>
      <c r="Y55" s="101">
        <f t="shared" si="14"/>
        <v>0</v>
      </c>
      <c r="Z55" s="103">
        <f t="shared" si="15"/>
        <v>0</v>
      </c>
      <c r="AA55" s="58">
        <f t="shared" si="16"/>
        <v>0</v>
      </c>
      <c r="AB55" s="119">
        <f t="shared" si="17"/>
        <v>0</v>
      </c>
      <c r="AC55" s="104"/>
    </row>
    <row r="56" spans="1:29" ht="24.95" customHeight="1" x14ac:dyDescent="0.25">
      <c r="A56" s="55"/>
      <c r="B56" s="2"/>
      <c r="C56" s="2"/>
      <c r="D56" s="3"/>
      <c r="E56" s="4"/>
      <c r="F56" s="5"/>
      <c r="G56" s="5"/>
      <c r="H56" s="6"/>
      <c r="I56" s="6"/>
      <c r="J56" s="97">
        <f t="shared" si="2"/>
        <v>0</v>
      </c>
      <c r="K56" s="222" t="str">
        <f t="shared" si="0"/>
        <v/>
      </c>
      <c r="L56" s="98" t="str">
        <f t="shared" si="3"/>
        <v/>
      </c>
      <c r="M56" s="7"/>
      <c r="N56" s="8" t="s">
        <v>41</v>
      </c>
      <c r="O56" s="99">
        <f t="shared" si="4"/>
        <v>0</v>
      </c>
      <c r="P56" s="100">
        <f t="shared" si="5"/>
        <v>0</v>
      </c>
      <c r="Q56" s="100">
        <f t="shared" si="6"/>
        <v>0</v>
      </c>
      <c r="R56" s="100">
        <f t="shared" si="7"/>
        <v>0</v>
      </c>
      <c r="S56" s="9">
        <f t="shared" si="8"/>
        <v>0</v>
      </c>
      <c r="T56" s="10">
        <f t="shared" si="9"/>
        <v>0</v>
      </c>
      <c r="U56" s="101">
        <f t="shared" si="10"/>
        <v>0</v>
      </c>
      <c r="V56" s="102">
        <f t="shared" si="11"/>
        <v>0</v>
      </c>
      <c r="W56" s="101">
        <f t="shared" si="12"/>
        <v>0</v>
      </c>
      <c r="X56" s="103">
        <f t="shared" si="13"/>
        <v>0</v>
      </c>
      <c r="Y56" s="101">
        <f t="shared" si="14"/>
        <v>0</v>
      </c>
      <c r="Z56" s="103">
        <f t="shared" si="15"/>
        <v>0</v>
      </c>
      <c r="AA56" s="58">
        <f t="shared" si="16"/>
        <v>0</v>
      </c>
      <c r="AB56" s="119">
        <f t="shared" si="17"/>
        <v>0</v>
      </c>
      <c r="AC56" s="104"/>
    </row>
    <row r="57" spans="1:29" ht="24.95" customHeight="1" x14ac:dyDescent="0.25">
      <c r="A57" s="55"/>
      <c r="B57" s="2"/>
      <c r="C57" s="2"/>
      <c r="D57" s="3"/>
      <c r="E57" s="4"/>
      <c r="F57" s="5"/>
      <c r="G57" s="5"/>
      <c r="H57" s="6"/>
      <c r="I57" s="6"/>
      <c r="J57" s="97">
        <f t="shared" si="2"/>
        <v>0</v>
      </c>
      <c r="K57" s="222" t="str">
        <f t="shared" si="0"/>
        <v/>
      </c>
      <c r="L57" s="98" t="str">
        <f t="shared" si="3"/>
        <v/>
      </c>
      <c r="M57" s="7"/>
      <c r="N57" s="8" t="s">
        <v>41</v>
      </c>
      <c r="O57" s="99">
        <f t="shared" si="4"/>
        <v>0</v>
      </c>
      <c r="P57" s="100">
        <f t="shared" si="5"/>
        <v>0</v>
      </c>
      <c r="Q57" s="100">
        <f t="shared" si="6"/>
        <v>0</v>
      </c>
      <c r="R57" s="100">
        <f t="shared" si="7"/>
        <v>0</v>
      </c>
      <c r="S57" s="9">
        <f t="shared" si="8"/>
        <v>0</v>
      </c>
      <c r="T57" s="10">
        <f t="shared" si="9"/>
        <v>0</v>
      </c>
      <c r="U57" s="101">
        <f t="shared" si="10"/>
        <v>0</v>
      </c>
      <c r="V57" s="102">
        <f t="shared" si="11"/>
        <v>0</v>
      </c>
      <c r="W57" s="101">
        <f t="shared" si="12"/>
        <v>0</v>
      </c>
      <c r="X57" s="103">
        <f t="shared" si="13"/>
        <v>0</v>
      </c>
      <c r="Y57" s="101">
        <f t="shared" si="14"/>
        <v>0</v>
      </c>
      <c r="Z57" s="103">
        <f t="shared" si="15"/>
        <v>0</v>
      </c>
      <c r="AA57" s="58">
        <f t="shared" si="16"/>
        <v>0</v>
      </c>
      <c r="AB57" s="119">
        <f t="shared" si="17"/>
        <v>0</v>
      </c>
      <c r="AC57" s="104"/>
    </row>
    <row r="58" spans="1:29" ht="24.95" customHeight="1" x14ac:dyDescent="0.25">
      <c r="A58" s="55"/>
      <c r="B58" s="2"/>
      <c r="C58" s="2"/>
      <c r="D58" s="3"/>
      <c r="E58" s="4"/>
      <c r="F58" s="5"/>
      <c r="G58" s="5"/>
      <c r="H58" s="6"/>
      <c r="I58" s="6"/>
      <c r="J58" s="97">
        <f t="shared" si="2"/>
        <v>0</v>
      </c>
      <c r="K58" s="222" t="str">
        <f t="shared" si="0"/>
        <v/>
      </c>
      <c r="L58" s="98" t="str">
        <f t="shared" si="3"/>
        <v/>
      </c>
      <c r="M58" s="7"/>
      <c r="N58" s="8" t="s">
        <v>41</v>
      </c>
      <c r="O58" s="99">
        <f t="shared" si="4"/>
        <v>0</v>
      </c>
      <c r="P58" s="100">
        <f t="shared" si="5"/>
        <v>0</v>
      </c>
      <c r="Q58" s="100">
        <f t="shared" si="6"/>
        <v>0</v>
      </c>
      <c r="R58" s="100">
        <f t="shared" si="7"/>
        <v>0</v>
      </c>
      <c r="S58" s="9">
        <f t="shared" si="8"/>
        <v>0</v>
      </c>
      <c r="T58" s="10">
        <f t="shared" si="9"/>
        <v>0</v>
      </c>
      <c r="U58" s="101">
        <f t="shared" si="10"/>
        <v>0</v>
      </c>
      <c r="V58" s="102">
        <f t="shared" si="11"/>
        <v>0</v>
      </c>
      <c r="W58" s="101">
        <f t="shared" si="12"/>
        <v>0</v>
      </c>
      <c r="X58" s="103">
        <f t="shared" si="13"/>
        <v>0</v>
      </c>
      <c r="Y58" s="101">
        <f t="shared" si="14"/>
        <v>0</v>
      </c>
      <c r="Z58" s="103">
        <f t="shared" si="15"/>
        <v>0</v>
      </c>
      <c r="AA58" s="58">
        <f t="shared" si="16"/>
        <v>0</v>
      </c>
      <c r="AB58" s="119">
        <f t="shared" si="17"/>
        <v>0</v>
      </c>
      <c r="AC58" s="104"/>
    </row>
    <row r="59" spans="1:29" ht="24.95" customHeight="1" x14ac:dyDescent="0.25">
      <c r="A59" s="55"/>
      <c r="B59" s="2"/>
      <c r="C59" s="2"/>
      <c r="D59" s="3"/>
      <c r="E59" s="4"/>
      <c r="F59" s="5"/>
      <c r="G59" s="5"/>
      <c r="H59" s="6"/>
      <c r="I59" s="6"/>
      <c r="J59" s="97">
        <f t="shared" si="2"/>
        <v>0</v>
      </c>
      <c r="K59" s="222" t="str">
        <f t="shared" si="0"/>
        <v/>
      </c>
      <c r="L59" s="98" t="str">
        <f t="shared" si="3"/>
        <v/>
      </c>
      <c r="M59" s="7"/>
      <c r="N59" s="8" t="s">
        <v>41</v>
      </c>
      <c r="O59" s="99">
        <f t="shared" si="4"/>
        <v>0</v>
      </c>
      <c r="P59" s="100">
        <f t="shared" si="5"/>
        <v>0</v>
      </c>
      <c r="Q59" s="100">
        <f t="shared" si="6"/>
        <v>0</v>
      </c>
      <c r="R59" s="100">
        <f t="shared" si="7"/>
        <v>0</v>
      </c>
      <c r="S59" s="9">
        <f t="shared" si="8"/>
        <v>0</v>
      </c>
      <c r="T59" s="10">
        <f t="shared" si="9"/>
        <v>0</v>
      </c>
      <c r="U59" s="101">
        <f t="shared" si="10"/>
        <v>0</v>
      </c>
      <c r="V59" s="102">
        <f t="shared" si="11"/>
        <v>0</v>
      </c>
      <c r="W59" s="101">
        <f t="shared" si="12"/>
        <v>0</v>
      </c>
      <c r="X59" s="103">
        <f t="shared" si="13"/>
        <v>0</v>
      </c>
      <c r="Y59" s="101">
        <f t="shared" si="14"/>
        <v>0</v>
      </c>
      <c r="Z59" s="103">
        <f t="shared" si="15"/>
        <v>0</v>
      </c>
      <c r="AA59" s="58">
        <f t="shared" si="16"/>
        <v>0</v>
      </c>
      <c r="AB59" s="119">
        <f t="shared" si="17"/>
        <v>0</v>
      </c>
      <c r="AC59" s="104"/>
    </row>
    <row r="60" spans="1:29" ht="24.95" customHeight="1" x14ac:dyDescent="0.25">
      <c r="A60" s="55"/>
      <c r="B60" s="2"/>
      <c r="C60" s="2"/>
      <c r="D60" s="3"/>
      <c r="E60" s="4"/>
      <c r="F60" s="5"/>
      <c r="G60" s="5"/>
      <c r="H60" s="6"/>
      <c r="I60" s="6"/>
      <c r="J60" s="97">
        <f t="shared" si="2"/>
        <v>0</v>
      </c>
      <c r="K60" s="222" t="str">
        <f t="shared" si="0"/>
        <v/>
      </c>
      <c r="L60" s="98" t="str">
        <f t="shared" si="3"/>
        <v/>
      </c>
      <c r="M60" s="7"/>
      <c r="N60" s="8" t="s">
        <v>41</v>
      </c>
      <c r="O60" s="99">
        <f t="shared" si="4"/>
        <v>0</v>
      </c>
      <c r="P60" s="100">
        <f t="shared" si="5"/>
        <v>0</v>
      </c>
      <c r="Q60" s="100">
        <f t="shared" si="6"/>
        <v>0</v>
      </c>
      <c r="R60" s="100">
        <f t="shared" si="7"/>
        <v>0</v>
      </c>
      <c r="S60" s="9">
        <f t="shared" si="8"/>
        <v>0</v>
      </c>
      <c r="T60" s="10">
        <f t="shared" si="9"/>
        <v>0</v>
      </c>
      <c r="U60" s="101">
        <f t="shared" si="10"/>
        <v>0</v>
      </c>
      <c r="V60" s="102">
        <f t="shared" si="11"/>
        <v>0</v>
      </c>
      <c r="W60" s="101">
        <f t="shared" si="12"/>
        <v>0</v>
      </c>
      <c r="X60" s="103">
        <f t="shared" si="13"/>
        <v>0</v>
      </c>
      <c r="Y60" s="101">
        <f t="shared" si="14"/>
        <v>0</v>
      </c>
      <c r="Z60" s="103">
        <f t="shared" si="15"/>
        <v>0</v>
      </c>
      <c r="AA60" s="58">
        <f t="shared" si="16"/>
        <v>0</v>
      </c>
      <c r="AB60" s="119">
        <f t="shared" si="17"/>
        <v>0</v>
      </c>
      <c r="AC60" s="104"/>
    </row>
    <row r="61" spans="1:29" ht="24.95" customHeight="1" x14ac:dyDescent="0.25">
      <c r="A61" s="55"/>
      <c r="B61" s="2"/>
      <c r="C61" s="2"/>
      <c r="D61" s="3"/>
      <c r="E61" s="4"/>
      <c r="F61" s="5"/>
      <c r="G61" s="5"/>
      <c r="H61" s="6"/>
      <c r="I61" s="6"/>
      <c r="J61" s="97">
        <f t="shared" si="2"/>
        <v>0</v>
      </c>
      <c r="K61" s="222" t="str">
        <f t="shared" si="0"/>
        <v/>
      </c>
      <c r="L61" s="98" t="str">
        <f t="shared" si="3"/>
        <v/>
      </c>
      <c r="M61" s="7"/>
      <c r="N61" s="8" t="s">
        <v>41</v>
      </c>
      <c r="O61" s="99">
        <f t="shared" si="4"/>
        <v>0</v>
      </c>
      <c r="P61" s="100">
        <f t="shared" si="5"/>
        <v>0</v>
      </c>
      <c r="Q61" s="100">
        <f t="shared" si="6"/>
        <v>0</v>
      </c>
      <c r="R61" s="100">
        <f t="shared" si="7"/>
        <v>0</v>
      </c>
      <c r="S61" s="9">
        <f t="shared" si="8"/>
        <v>0</v>
      </c>
      <c r="T61" s="10">
        <f t="shared" si="9"/>
        <v>0</v>
      </c>
      <c r="U61" s="101">
        <f t="shared" si="10"/>
        <v>0</v>
      </c>
      <c r="V61" s="102">
        <f t="shared" si="11"/>
        <v>0</v>
      </c>
      <c r="W61" s="101">
        <f t="shared" si="12"/>
        <v>0</v>
      </c>
      <c r="X61" s="103">
        <f t="shared" si="13"/>
        <v>0</v>
      </c>
      <c r="Y61" s="101">
        <f t="shared" si="14"/>
        <v>0</v>
      </c>
      <c r="Z61" s="103">
        <f t="shared" si="15"/>
        <v>0</v>
      </c>
      <c r="AA61" s="58">
        <f t="shared" si="16"/>
        <v>0</v>
      </c>
      <c r="AB61" s="119">
        <f t="shared" si="17"/>
        <v>0</v>
      </c>
      <c r="AC61" s="104"/>
    </row>
    <row r="62" spans="1:29" ht="24.95" customHeight="1" x14ac:dyDescent="0.25">
      <c r="A62" s="55"/>
      <c r="B62" s="2"/>
      <c r="C62" s="2"/>
      <c r="D62" s="3"/>
      <c r="E62" s="4"/>
      <c r="F62" s="5"/>
      <c r="G62" s="5"/>
      <c r="H62" s="6"/>
      <c r="I62" s="6"/>
      <c r="J62" s="97">
        <f t="shared" si="2"/>
        <v>0</v>
      </c>
      <c r="K62" s="222" t="str">
        <f t="shared" si="0"/>
        <v/>
      </c>
      <c r="L62" s="98" t="str">
        <f t="shared" si="3"/>
        <v/>
      </c>
      <c r="M62" s="7"/>
      <c r="N62" s="8" t="s">
        <v>41</v>
      </c>
      <c r="O62" s="99">
        <f t="shared" si="4"/>
        <v>0</v>
      </c>
      <c r="P62" s="100">
        <f t="shared" si="5"/>
        <v>0</v>
      </c>
      <c r="Q62" s="100">
        <f t="shared" si="6"/>
        <v>0</v>
      </c>
      <c r="R62" s="100">
        <f t="shared" si="7"/>
        <v>0</v>
      </c>
      <c r="S62" s="9">
        <f t="shared" si="8"/>
        <v>0</v>
      </c>
      <c r="T62" s="10">
        <f t="shared" si="9"/>
        <v>0</v>
      </c>
      <c r="U62" s="101">
        <f t="shared" si="10"/>
        <v>0</v>
      </c>
      <c r="V62" s="102">
        <f t="shared" si="11"/>
        <v>0</v>
      </c>
      <c r="W62" s="101">
        <f t="shared" si="12"/>
        <v>0</v>
      </c>
      <c r="X62" s="103">
        <f t="shared" si="13"/>
        <v>0</v>
      </c>
      <c r="Y62" s="101">
        <f t="shared" si="14"/>
        <v>0</v>
      </c>
      <c r="Z62" s="103">
        <f t="shared" si="15"/>
        <v>0</v>
      </c>
      <c r="AA62" s="58">
        <f t="shared" si="16"/>
        <v>0</v>
      </c>
      <c r="AB62" s="119">
        <f t="shared" si="17"/>
        <v>0</v>
      </c>
      <c r="AC62" s="104"/>
    </row>
    <row r="63" spans="1:29" ht="24.95" customHeight="1" x14ac:dyDescent="0.25">
      <c r="A63" s="55"/>
      <c r="B63" s="2"/>
      <c r="C63" s="2"/>
      <c r="D63" s="3"/>
      <c r="E63" s="4"/>
      <c r="F63" s="5"/>
      <c r="G63" s="5"/>
      <c r="H63" s="6"/>
      <c r="I63" s="6"/>
      <c r="J63" s="97">
        <f t="shared" si="2"/>
        <v>0</v>
      </c>
      <c r="K63" s="222" t="str">
        <f t="shared" si="0"/>
        <v/>
      </c>
      <c r="L63" s="98" t="str">
        <f t="shared" si="3"/>
        <v/>
      </c>
      <c r="M63" s="7"/>
      <c r="N63" s="8" t="s">
        <v>41</v>
      </c>
      <c r="O63" s="99">
        <f t="shared" si="4"/>
        <v>0</v>
      </c>
      <c r="P63" s="100">
        <f t="shared" si="5"/>
        <v>0</v>
      </c>
      <c r="Q63" s="100">
        <f t="shared" si="6"/>
        <v>0</v>
      </c>
      <c r="R63" s="100">
        <f t="shared" si="7"/>
        <v>0</v>
      </c>
      <c r="S63" s="9">
        <f t="shared" si="8"/>
        <v>0</v>
      </c>
      <c r="T63" s="10">
        <f t="shared" si="9"/>
        <v>0</v>
      </c>
      <c r="U63" s="101">
        <f t="shared" si="10"/>
        <v>0</v>
      </c>
      <c r="V63" s="102">
        <f t="shared" si="11"/>
        <v>0</v>
      </c>
      <c r="W63" s="101">
        <f t="shared" si="12"/>
        <v>0</v>
      </c>
      <c r="X63" s="103">
        <f t="shared" si="13"/>
        <v>0</v>
      </c>
      <c r="Y63" s="101">
        <f t="shared" si="14"/>
        <v>0</v>
      </c>
      <c r="Z63" s="103">
        <f t="shared" si="15"/>
        <v>0</v>
      </c>
      <c r="AA63" s="58">
        <f t="shared" si="16"/>
        <v>0</v>
      </c>
      <c r="AB63" s="119">
        <f t="shared" si="17"/>
        <v>0</v>
      </c>
      <c r="AC63" s="104"/>
    </row>
    <row r="64" spans="1:29" ht="24.95" customHeight="1" x14ac:dyDescent="0.25">
      <c r="A64" s="55"/>
      <c r="B64" s="2"/>
      <c r="C64" s="2"/>
      <c r="D64" s="3"/>
      <c r="E64" s="4"/>
      <c r="F64" s="5"/>
      <c r="G64" s="5"/>
      <c r="H64" s="6"/>
      <c r="I64" s="6"/>
      <c r="J64" s="97">
        <f t="shared" si="2"/>
        <v>0</v>
      </c>
      <c r="K64" s="222" t="str">
        <f t="shared" si="0"/>
        <v/>
      </c>
      <c r="L64" s="98" t="str">
        <f t="shared" si="3"/>
        <v/>
      </c>
      <c r="M64" s="7"/>
      <c r="N64" s="8" t="s">
        <v>41</v>
      </c>
      <c r="O64" s="99">
        <f t="shared" si="4"/>
        <v>0</v>
      </c>
      <c r="P64" s="100">
        <f t="shared" si="5"/>
        <v>0</v>
      </c>
      <c r="Q64" s="100">
        <f t="shared" si="6"/>
        <v>0</v>
      </c>
      <c r="R64" s="100">
        <f t="shared" si="7"/>
        <v>0</v>
      </c>
      <c r="S64" s="9">
        <f t="shared" si="8"/>
        <v>0</v>
      </c>
      <c r="T64" s="10">
        <f t="shared" si="9"/>
        <v>0</v>
      </c>
      <c r="U64" s="101">
        <f t="shared" si="10"/>
        <v>0</v>
      </c>
      <c r="V64" s="102">
        <f t="shared" si="11"/>
        <v>0</v>
      </c>
      <c r="W64" s="101">
        <f t="shared" si="12"/>
        <v>0</v>
      </c>
      <c r="X64" s="103">
        <f t="shared" si="13"/>
        <v>0</v>
      </c>
      <c r="Y64" s="101">
        <f t="shared" si="14"/>
        <v>0</v>
      </c>
      <c r="Z64" s="103">
        <f t="shared" si="15"/>
        <v>0</v>
      </c>
      <c r="AA64" s="58">
        <f t="shared" si="16"/>
        <v>0</v>
      </c>
      <c r="AB64" s="119">
        <f t="shared" si="17"/>
        <v>0</v>
      </c>
      <c r="AC64" s="104"/>
    </row>
    <row r="65" spans="1:29" ht="24.95" customHeight="1" x14ac:dyDescent="0.25">
      <c r="A65" s="55"/>
      <c r="B65" s="2"/>
      <c r="C65" s="2"/>
      <c r="D65" s="3"/>
      <c r="E65" s="4"/>
      <c r="F65" s="5"/>
      <c r="G65" s="5"/>
      <c r="H65" s="6"/>
      <c r="I65" s="6"/>
      <c r="J65" s="97">
        <f t="shared" si="2"/>
        <v>0</v>
      </c>
      <c r="K65" s="222" t="str">
        <f t="shared" si="0"/>
        <v/>
      </c>
      <c r="L65" s="98" t="str">
        <f t="shared" si="3"/>
        <v/>
      </c>
      <c r="M65" s="7"/>
      <c r="N65" s="8" t="s">
        <v>41</v>
      </c>
      <c r="O65" s="99">
        <f t="shared" si="4"/>
        <v>0</v>
      </c>
      <c r="P65" s="100">
        <f t="shared" si="5"/>
        <v>0</v>
      </c>
      <c r="Q65" s="100">
        <f t="shared" si="6"/>
        <v>0</v>
      </c>
      <c r="R65" s="100">
        <f t="shared" si="7"/>
        <v>0</v>
      </c>
      <c r="S65" s="9">
        <f t="shared" si="8"/>
        <v>0</v>
      </c>
      <c r="T65" s="10">
        <f t="shared" si="9"/>
        <v>0</v>
      </c>
      <c r="U65" s="101">
        <f t="shared" si="10"/>
        <v>0</v>
      </c>
      <c r="V65" s="102">
        <f t="shared" si="11"/>
        <v>0</v>
      </c>
      <c r="W65" s="101">
        <f t="shared" si="12"/>
        <v>0</v>
      </c>
      <c r="X65" s="103">
        <f t="shared" si="13"/>
        <v>0</v>
      </c>
      <c r="Y65" s="101">
        <f t="shared" si="14"/>
        <v>0</v>
      </c>
      <c r="Z65" s="103">
        <f t="shared" si="15"/>
        <v>0</v>
      </c>
      <c r="AA65" s="58">
        <f t="shared" si="16"/>
        <v>0</v>
      </c>
      <c r="AB65" s="119">
        <f t="shared" si="17"/>
        <v>0</v>
      </c>
      <c r="AC65" s="104"/>
    </row>
    <row r="66" spans="1:29" ht="24.95" customHeight="1" x14ac:dyDescent="0.25">
      <c r="A66" s="55"/>
      <c r="B66" s="2"/>
      <c r="C66" s="2"/>
      <c r="D66" s="3"/>
      <c r="E66" s="4"/>
      <c r="F66" s="5"/>
      <c r="G66" s="5"/>
      <c r="H66" s="6"/>
      <c r="I66" s="6"/>
      <c r="J66" s="97">
        <f t="shared" si="2"/>
        <v>0</v>
      </c>
      <c r="K66" s="222" t="str">
        <f t="shared" si="0"/>
        <v/>
      </c>
      <c r="L66" s="98" t="str">
        <f t="shared" si="3"/>
        <v/>
      </c>
      <c r="M66" s="7"/>
      <c r="N66" s="8" t="s">
        <v>41</v>
      </c>
      <c r="O66" s="99">
        <f t="shared" si="4"/>
        <v>0</v>
      </c>
      <c r="P66" s="100">
        <f t="shared" si="5"/>
        <v>0</v>
      </c>
      <c r="Q66" s="100">
        <f t="shared" si="6"/>
        <v>0</v>
      </c>
      <c r="R66" s="100">
        <f t="shared" si="7"/>
        <v>0</v>
      </c>
      <c r="S66" s="9">
        <f t="shared" si="8"/>
        <v>0</v>
      </c>
      <c r="T66" s="10">
        <f t="shared" si="9"/>
        <v>0</v>
      </c>
      <c r="U66" s="101">
        <f t="shared" si="10"/>
        <v>0</v>
      </c>
      <c r="V66" s="102">
        <f t="shared" si="11"/>
        <v>0</v>
      </c>
      <c r="W66" s="101">
        <f t="shared" si="12"/>
        <v>0</v>
      </c>
      <c r="X66" s="103">
        <f t="shared" si="13"/>
        <v>0</v>
      </c>
      <c r="Y66" s="101">
        <f t="shared" si="14"/>
        <v>0</v>
      </c>
      <c r="Z66" s="103">
        <f t="shared" si="15"/>
        <v>0</v>
      </c>
      <c r="AA66" s="58">
        <f t="shared" si="16"/>
        <v>0</v>
      </c>
      <c r="AB66" s="119">
        <f t="shared" si="17"/>
        <v>0</v>
      </c>
      <c r="AC66" s="104"/>
    </row>
    <row r="67" spans="1:29" ht="24.95" customHeight="1" x14ac:dyDescent="0.25">
      <c r="A67" s="55"/>
      <c r="B67" s="2"/>
      <c r="C67" s="2"/>
      <c r="D67" s="3"/>
      <c r="E67" s="4"/>
      <c r="F67" s="5"/>
      <c r="G67" s="5"/>
      <c r="H67" s="6"/>
      <c r="I67" s="6"/>
      <c r="J67" s="97">
        <f t="shared" si="2"/>
        <v>0</v>
      </c>
      <c r="K67" s="222" t="str">
        <f t="shared" si="0"/>
        <v/>
      </c>
      <c r="L67" s="98" t="str">
        <f t="shared" si="3"/>
        <v/>
      </c>
      <c r="M67" s="7"/>
      <c r="N67" s="8" t="s">
        <v>41</v>
      </c>
      <c r="O67" s="99">
        <f t="shared" si="4"/>
        <v>0</v>
      </c>
      <c r="P67" s="100">
        <f t="shared" si="5"/>
        <v>0</v>
      </c>
      <c r="Q67" s="100">
        <f t="shared" si="6"/>
        <v>0</v>
      </c>
      <c r="R67" s="100">
        <f t="shared" si="7"/>
        <v>0</v>
      </c>
      <c r="S67" s="9">
        <f t="shared" si="8"/>
        <v>0</v>
      </c>
      <c r="T67" s="10">
        <f t="shared" si="9"/>
        <v>0</v>
      </c>
      <c r="U67" s="101">
        <f t="shared" si="10"/>
        <v>0</v>
      </c>
      <c r="V67" s="102">
        <f t="shared" si="11"/>
        <v>0</v>
      </c>
      <c r="W67" s="101">
        <f t="shared" si="12"/>
        <v>0</v>
      </c>
      <c r="X67" s="103">
        <f t="shared" si="13"/>
        <v>0</v>
      </c>
      <c r="Y67" s="101">
        <f t="shared" si="14"/>
        <v>0</v>
      </c>
      <c r="Z67" s="103">
        <f t="shared" si="15"/>
        <v>0</v>
      </c>
      <c r="AA67" s="58">
        <f t="shared" si="16"/>
        <v>0</v>
      </c>
      <c r="AB67" s="119">
        <f t="shared" si="17"/>
        <v>0</v>
      </c>
      <c r="AC67" s="104"/>
    </row>
    <row r="68" spans="1:29" ht="24.95" customHeight="1" x14ac:dyDescent="0.25">
      <c r="A68" s="55"/>
      <c r="B68" s="2"/>
      <c r="C68" s="2"/>
      <c r="D68" s="3"/>
      <c r="E68" s="4"/>
      <c r="F68" s="5"/>
      <c r="G68" s="5"/>
      <c r="H68" s="6"/>
      <c r="I68" s="6"/>
      <c r="J68" s="97">
        <f t="shared" si="2"/>
        <v>0</v>
      </c>
      <c r="K68" s="222" t="str">
        <f t="shared" si="0"/>
        <v/>
      </c>
      <c r="L68" s="98" t="str">
        <f t="shared" si="3"/>
        <v/>
      </c>
      <c r="M68" s="7"/>
      <c r="N68" s="8" t="s">
        <v>41</v>
      </c>
      <c r="O68" s="99">
        <f t="shared" si="4"/>
        <v>0</v>
      </c>
      <c r="P68" s="100">
        <f t="shared" si="5"/>
        <v>0</v>
      </c>
      <c r="Q68" s="100">
        <f t="shared" si="6"/>
        <v>0</v>
      </c>
      <c r="R68" s="100">
        <f t="shared" si="7"/>
        <v>0</v>
      </c>
      <c r="S68" s="9">
        <f t="shared" si="8"/>
        <v>0</v>
      </c>
      <c r="T68" s="10">
        <f t="shared" si="9"/>
        <v>0</v>
      </c>
      <c r="U68" s="101">
        <f t="shared" si="10"/>
        <v>0</v>
      </c>
      <c r="V68" s="102">
        <f t="shared" si="11"/>
        <v>0</v>
      </c>
      <c r="W68" s="101">
        <f t="shared" si="12"/>
        <v>0</v>
      </c>
      <c r="X68" s="103">
        <f t="shared" si="13"/>
        <v>0</v>
      </c>
      <c r="Y68" s="101">
        <f t="shared" si="14"/>
        <v>0</v>
      </c>
      <c r="Z68" s="103">
        <f t="shared" si="15"/>
        <v>0</v>
      </c>
      <c r="AA68" s="58">
        <f t="shared" si="16"/>
        <v>0</v>
      </c>
      <c r="AB68" s="119">
        <f t="shared" si="17"/>
        <v>0</v>
      </c>
      <c r="AC68" s="104"/>
    </row>
    <row r="69" spans="1:29" ht="24.95" customHeight="1" x14ac:dyDescent="0.25">
      <c r="A69" s="55"/>
      <c r="B69" s="2"/>
      <c r="C69" s="2"/>
      <c r="D69" s="3"/>
      <c r="E69" s="4"/>
      <c r="F69" s="5"/>
      <c r="G69" s="5"/>
      <c r="H69" s="6"/>
      <c r="I69" s="6"/>
      <c r="J69" s="97">
        <f t="shared" si="2"/>
        <v>0</v>
      </c>
      <c r="K69" s="222" t="str">
        <f t="shared" si="0"/>
        <v/>
      </c>
      <c r="L69" s="98" t="str">
        <f t="shared" si="3"/>
        <v/>
      </c>
      <c r="M69" s="7"/>
      <c r="N69" s="8" t="s">
        <v>41</v>
      </c>
      <c r="O69" s="99">
        <f t="shared" si="4"/>
        <v>0</v>
      </c>
      <c r="P69" s="100">
        <f t="shared" si="5"/>
        <v>0</v>
      </c>
      <c r="Q69" s="100">
        <f t="shared" si="6"/>
        <v>0</v>
      </c>
      <c r="R69" s="100">
        <f t="shared" si="7"/>
        <v>0</v>
      </c>
      <c r="S69" s="9">
        <f t="shared" si="8"/>
        <v>0</v>
      </c>
      <c r="T69" s="10">
        <f t="shared" si="9"/>
        <v>0</v>
      </c>
      <c r="U69" s="101">
        <f t="shared" si="10"/>
        <v>0</v>
      </c>
      <c r="V69" s="102">
        <f t="shared" si="11"/>
        <v>0</v>
      </c>
      <c r="W69" s="101">
        <f t="shared" si="12"/>
        <v>0</v>
      </c>
      <c r="X69" s="103">
        <f t="shared" si="13"/>
        <v>0</v>
      </c>
      <c r="Y69" s="101">
        <f t="shared" si="14"/>
        <v>0</v>
      </c>
      <c r="Z69" s="103">
        <f t="shared" si="15"/>
        <v>0</v>
      </c>
      <c r="AA69" s="58">
        <f t="shared" si="16"/>
        <v>0</v>
      </c>
      <c r="AB69" s="119">
        <f t="shared" si="17"/>
        <v>0</v>
      </c>
      <c r="AC69" s="104"/>
    </row>
    <row r="70" spans="1:29" ht="24.95" customHeight="1" x14ac:dyDescent="0.25">
      <c r="A70" s="55"/>
      <c r="B70" s="2"/>
      <c r="C70" s="2"/>
      <c r="D70" s="3"/>
      <c r="E70" s="4"/>
      <c r="F70" s="5"/>
      <c r="G70" s="5"/>
      <c r="H70" s="6"/>
      <c r="I70" s="6"/>
      <c r="J70" s="97">
        <f t="shared" si="2"/>
        <v>0</v>
      </c>
      <c r="K70" s="222" t="str">
        <f t="shared" si="0"/>
        <v/>
      </c>
      <c r="L70" s="98" t="str">
        <f t="shared" si="3"/>
        <v/>
      </c>
      <c r="M70" s="7"/>
      <c r="N70" s="8" t="s">
        <v>41</v>
      </c>
      <c r="O70" s="99">
        <f t="shared" si="4"/>
        <v>0</v>
      </c>
      <c r="P70" s="100">
        <f t="shared" si="5"/>
        <v>0</v>
      </c>
      <c r="Q70" s="100">
        <f t="shared" si="6"/>
        <v>0</v>
      </c>
      <c r="R70" s="100">
        <f t="shared" si="7"/>
        <v>0</v>
      </c>
      <c r="S70" s="9">
        <f t="shared" si="8"/>
        <v>0</v>
      </c>
      <c r="T70" s="10">
        <f t="shared" si="9"/>
        <v>0</v>
      </c>
      <c r="U70" s="101">
        <f t="shared" si="10"/>
        <v>0</v>
      </c>
      <c r="V70" s="102">
        <f t="shared" si="11"/>
        <v>0</v>
      </c>
      <c r="W70" s="101">
        <f t="shared" si="12"/>
        <v>0</v>
      </c>
      <c r="X70" s="103">
        <f t="shared" si="13"/>
        <v>0</v>
      </c>
      <c r="Y70" s="101">
        <f t="shared" si="14"/>
        <v>0</v>
      </c>
      <c r="Z70" s="103">
        <f t="shared" si="15"/>
        <v>0</v>
      </c>
      <c r="AA70" s="58">
        <f t="shared" si="16"/>
        <v>0</v>
      </c>
      <c r="AB70" s="119">
        <f t="shared" si="17"/>
        <v>0</v>
      </c>
      <c r="AC70" s="104"/>
    </row>
    <row r="71" spans="1:29" ht="24.95" customHeight="1" x14ac:dyDescent="0.25">
      <c r="A71" s="55"/>
      <c r="B71" s="2"/>
      <c r="C71" s="2"/>
      <c r="D71" s="3"/>
      <c r="E71" s="4"/>
      <c r="F71" s="5"/>
      <c r="G71" s="5"/>
      <c r="H71" s="6"/>
      <c r="I71" s="6"/>
      <c r="J71" s="97">
        <f t="shared" ref="J71:J134" si="18">H71+I71</f>
        <v>0</v>
      </c>
      <c r="K71" s="222" t="str">
        <f t="shared" ref="K71:K134" si="19">IF(J71&gt;0,IF(F71="","Inserire periodo in colonne F e G",IF(G71="","Inserire periodo in colonne F e G",IF(H71="","Inserire gg. di presenza in colonna H",IF(J71&gt;(G71-F71+1),"Errore n. max Giorni! Verificare periodo inserito",IF(M71="","Inserire Isee in colonna M",IF(N71="","selezionare si/no colonna N",IF((G71-F71+1)=J71,"ok",""))))))),IF(AND(J71=0,F71&gt;0,G71&gt;0),"inserire giorni colonne H/I",""))</f>
        <v/>
      </c>
      <c r="L71" s="98" t="str">
        <f t="shared" ref="L71:L134" si="20">IF(J71&gt;0,(G71-F71+1)-I71,"")</f>
        <v/>
      </c>
      <c r="M71" s="7"/>
      <c r="N71" s="8" t="s">
        <v>41</v>
      </c>
      <c r="O71" s="99">
        <f t="shared" ref="O71:O134" si="21">IF(H71&gt;0,49.2,0)</f>
        <v>0</v>
      </c>
      <c r="P71" s="100">
        <f t="shared" ref="P71:P134" si="22">IF(I71&gt;0,35.71,0)</f>
        <v>0</v>
      </c>
      <c r="Q71" s="100">
        <f t="shared" ref="Q71:Q134" si="23">ROUND(H71*O71,2)</f>
        <v>0</v>
      </c>
      <c r="R71" s="100">
        <f t="shared" ref="R71:R134" si="24">ROUND(I71*P71,2)</f>
        <v>0</v>
      </c>
      <c r="S71" s="9">
        <f t="shared" ref="S71:S134" si="25">ROUND(Q71+R71,2)</f>
        <v>0</v>
      </c>
      <c r="T71" s="10">
        <f t="shared" ref="T71:T134" si="26">IF(M71=0,0,IF((M71&lt;5000),5000,M71))</f>
        <v>0</v>
      </c>
      <c r="U71" s="101">
        <f t="shared" ref="U71:U134" si="27">IF(T71=0,0,ROUND((T71-5000)/(20000-5000),2))</f>
        <v>0</v>
      </c>
      <c r="V71" s="102">
        <f t="shared" ref="V71:V134" si="28">IF(N71="NO",0,IF(N71="SI",17.82,0))</f>
        <v>0</v>
      </c>
      <c r="W71" s="101">
        <f t="shared" ref="W71:W134" si="29">IF(H71&gt;0,ROUND((U71*(O71-V71)+V71),2),0)</f>
        <v>0</v>
      </c>
      <c r="X71" s="103">
        <f t="shared" ref="X71:X134" si="30">IF(H71&gt;0,ROUND(O71-W71,2),0)</f>
        <v>0</v>
      </c>
      <c r="Y71" s="101">
        <f t="shared" ref="Y71:Y134" si="31">IF(I71&gt;0,(ROUND((U71*(P71-V71)+V71),2)),0)</f>
        <v>0</v>
      </c>
      <c r="Z71" s="103">
        <f t="shared" ref="Z71:Z134" si="32">IF(I71&gt;0,(ROUND(P71-Y71,2)),0)</f>
        <v>0</v>
      </c>
      <c r="AA71" s="58">
        <f t="shared" ref="AA71:AA134" si="33">ROUND((W71*H71)+(Y71*I71),2)</f>
        <v>0</v>
      </c>
      <c r="AB71" s="119">
        <f t="shared" ref="AB71:AB134" si="34">IF(J71&gt;0,ROUND((X71*H71)+(Z71*I71),2),0)</f>
        <v>0</v>
      </c>
      <c r="AC71" s="104"/>
    </row>
    <row r="72" spans="1:29" ht="24.95" customHeight="1" x14ac:dyDescent="0.25">
      <c r="A72" s="55"/>
      <c r="B72" s="2"/>
      <c r="C72" s="2"/>
      <c r="D72" s="3"/>
      <c r="E72" s="4"/>
      <c r="F72" s="5"/>
      <c r="G72" s="5"/>
      <c r="H72" s="6"/>
      <c r="I72" s="6"/>
      <c r="J72" s="97">
        <f t="shared" si="18"/>
        <v>0</v>
      </c>
      <c r="K72" s="222" t="str">
        <f t="shared" si="19"/>
        <v/>
      </c>
      <c r="L72" s="98" t="str">
        <f t="shared" si="20"/>
        <v/>
      </c>
      <c r="M72" s="7"/>
      <c r="N72" s="8" t="s">
        <v>41</v>
      </c>
      <c r="O72" s="99">
        <f t="shared" si="21"/>
        <v>0</v>
      </c>
      <c r="P72" s="100">
        <f t="shared" si="22"/>
        <v>0</v>
      </c>
      <c r="Q72" s="100">
        <f t="shared" si="23"/>
        <v>0</v>
      </c>
      <c r="R72" s="100">
        <f t="shared" si="24"/>
        <v>0</v>
      </c>
      <c r="S72" s="9">
        <f t="shared" si="25"/>
        <v>0</v>
      </c>
      <c r="T72" s="10">
        <f t="shared" si="26"/>
        <v>0</v>
      </c>
      <c r="U72" s="101">
        <f t="shared" si="27"/>
        <v>0</v>
      </c>
      <c r="V72" s="102">
        <f t="shared" si="28"/>
        <v>0</v>
      </c>
      <c r="W72" s="101">
        <f t="shared" si="29"/>
        <v>0</v>
      </c>
      <c r="X72" s="103">
        <f t="shared" si="30"/>
        <v>0</v>
      </c>
      <c r="Y72" s="101">
        <f t="shared" si="31"/>
        <v>0</v>
      </c>
      <c r="Z72" s="103">
        <f t="shared" si="32"/>
        <v>0</v>
      </c>
      <c r="AA72" s="58">
        <f t="shared" si="33"/>
        <v>0</v>
      </c>
      <c r="AB72" s="119">
        <f t="shared" si="34"/>
        <v>0</v>
      </c>
      <c r="AC72" s="104"/>
    </row>
    <row r="73" spans="1:29" ht="24.95" customHeight="1" x14ac:dyDescent="0.25">
      <c r="A73" s="55"/>
      <c r="B73" s="2"/>
      <c r="C73" s="2"/>
      <c r="D73" s="3"/>
      <c r="E73" s="4"/>
      <c r="F73" s="5"/>
      <c r="G73" s="5"/>
      <c r="H73" s="6"/>
      <c r="I73" s="6"/>
      <c r="J73" s="97">
        <f t="shared" si="18"/>
        <v>0</v>
      </c>
      <c r="K73" s="222" t="str">
        <f t="shared" si="19"/>
        <v/>
      </c>
      <c r="L73" s="98" t="str">
        <f t="shared" si="20"/>
        <v/>
      </c>
      <c r="M73" s="7"/>
      <c r="N73" s="8" t="s">
        <v>41</v>
      </c>
      <c r="O73" s="99">
        <f t="shared" si="21"/>
        <v>0</v>
      </c>
      <c r="P73" s="100">
        <f t="shared" si="22"/>
        <v>0</v>
      </c>
      <c r="Q73" s="100">
        <f t="shared" si="23"/>
        <v>0</v>
      </c>
      <c r="R73" s="100">
        <f t="shared" si="24"/>
        <v>0</v>
      </c>
      <c r="S73" s="9">
        <f t="shared" si="25"/>
        <v>0</v>
      </c>
      <c r="T73" s="10">
        <f t="shared" si="26"/>
        <v>0</v>
      </c>
      <c r="U73" s="101">
        <f t="shared" si="27"/>
        <v>0</v>
      </c>
      <c r="V73" s="102">
        <f t="shared" si="28"/>
        <v>0</v>
      </c>
      <c r="W73" s="101">
        <f t="shared" si="29"/>
        <v>0</v>
      </c>
      <c r="X73" s="103">
        <f t="shared" si="30"/>
        <v>0</v>
      </c>
      <c r="Y73" s="101">
        <f t="shared" si="31"/>
        <v>0</v>
      </c>
      <c r="Z73" s="103">
        <f t="shared" si="32"/>
        <v>0</v>
      </c>
      <c r="AA73" s="58">
        <f t="shared" si="33"/>
        <v>0</v>
      </c>
      <c r="AB73" s="119">
        <f t="shared" si="34"/>
        <v>0</v>
      </c>
      <c r="AC73" s="104"/>
    </row>
    <row r="74" spans="1:29" ht="24.95" customHeight="1" x14ac:dyDescent="0.25">
      <c r="A74" s="55"/>
      <c r="B74" s="2"/>
      <c r="C74" s="2"/>
      <c r="D74" s="3"/>
      <c r="E74" s="4"/>
      <c r="F74" s="5"/>
      <c r="G74" s="5"/>
      <c r="H74" s="6"/>
      <c r="I74" s="6"/>
      <c r="J74" s="97">
        <f t="shared" si="18"/>
        <v>0</v>
      </c>
      <c r="K74" s="222" t="str">
        <f t="shared" si="19"/>
        <v/>
      </c>
      <c r="L74" s="98" t="str">
        <f t="shared" si="20"/>
        <v/>
      </c>
      <c r="M74" s="7"/>
      <c r="N74" s="8" t="s">
        <v>41</v>
      </c>
      <c r="O74" s="99">
        <f t="shared" si="21"/>
        <v>0</v>
      </c>
      <c r="P74" s="100">
        <f t="shared" si="22"/>
        <v>0</v>
      </c>
      <c r="Q74" s="100">
        <f t="shared" si="23"/>
        <v>0</v>
      </c>
      <c r="R74" s="100">
        <f t="shared" si="24"/>
        <v>0</v>
      </c>
      <c r="S74" s="9">
        <f t="shared" si="25"/>
        <v>0</v>
      </c>
      <c r="T74" s="10">
        <f t="shared" si="26"/>
        <v>0</v>
      </c>
      <c r="U74" s="101">
        <f t="shared" si="27"/>
        <v>0</v>
      </c>
      <c r="V74" s="102">
        <f t="shared" si="28"/>
        <v>0</v>
      </c>
      <c r="W74" s="101">
        <f t="shared" si="29"/>
        <v>0</v>
      </c>
      <c r="X74" s="103">
        <f t="shared" si="30"/>
        <v>0</v>
      </c>
      <c r="Y74" s="101">
        <f t="shared" si="31"/>
        <v>0</v>
      </c>
      <c r="Z74" s="103">
        <f t="shared" si="32"/>
        <v>0</v>
      </c>
      <c r="AA74" s="58">
        <f t="shared" si="33"/>
        <v>0</v>
      </c>
      <c r="AB74" s="119">
        <f t="shared" si="34"/>
        <v>0</v>
      </c>
      <c r="AC74" s="104"/>
    </row>
    <row r="75" spans="1:29" ht="24.95" customHeight="1" x14ac:dyDescent="0.25">
      <c r="A75" s="55"/>
      <c r="B75" s="2"/>
      <c r="C75" s="2"/>
      <c r="D75" s="3"/>
      <c r="E75" s="4"/>
      <c r="F75" s="5"/>
      <c r="G75" s="5"/>
      <c r="H75" s="6"/>
      <c r="I75" s="6"/>
      <c r="J75" s="97">
        <f t="shared" si="18"/>
        <v>0</v>
      </c>
      <c r="K75" s="222" t="str">
        <f t="shared" si="19"/>
        <v/>
      </c>
      <c r="L75" s="98" t="str">
        <f t="shared" si="20"/>
        <v/>
      </c>
      <c r="M75" s="7"/>
      <c r="N75" s="8" t="s">
        <v>41</v>
      </c>
      <c r="O75" s="99">
        <f t="shared" si="21"/>
        <v>0</v>
      </c>
      <c r="P75" s="100">
        <f t="shared" si="22"/>
        <v>0</v>
      </c>
      <c r="Q75" s="100">
        <f t="shared" si="23"/>
        <v>0</v>
      </c>
      <c r="R75" s="100">
        <f t="shared" si="24"/>
        <v>0</v>
      </c>
      <c r="S75" s="9">
        <f t="shared" si="25"/>
        <v>0</v>
      </c>
      <c r="T75" s="10">
        <f t="shared" si="26"/>
        <v>0</v>
      </c>
      <c r="U75" s="101">
        <f t="shared" si="27"/>
        <v>0</v>
      </c>
      <c r="V75" s="102">
        <f t="shared" si="28"/>
        <v>0</v>
      </c>
      <c r="W75" s="101">
        <f t="shared" si="29"/>
        <v>0</v>
      </c>
      <c r="X75" s="103">
        <f t="shared" si="30"/>
        <v>0</v>
      </c>
      <c r="Y75" s="101">
        <f t="shared" si="31"/>
        <v>0</v>
      </c>
      <c r="Z75" s="103">
        <f t="shared" si="32"/>
        <v>0</v>
      </c>
      <c r="AA75" s="58">
        <f t="shared" si="33"/>
        <v>0</v>
      </c>
      <c r="AB75" s="119">
        <f t="shared" si="34"/>
        <v>0</v>
      </c>
      <c r="AC75" s="104"/>
    </row>
    <row r="76" spans="1:29" ht="24.95" customHeight="1" x14ac:dyDescent="0.25">
      <c r="A76" s="55"/>
      <c r="B76" s="2"/>
      <c r="C76" s="2"/>
      <c r="D76" s="3"/>
      <c r="E76" s="4"/>
      <c r="F76" s="5"/>
      <c r="G76" s="5"/>
      <c r="H76" s="6"/>
      <c r="I76" s="6"/>
      <c r="J76" s="97">
        <f t="shared" si="18"/>
        <v>0</v>
      </c>
      <c r="K76" s="222" t="str">
        <f t="shared" si="19"/>
        <v/>
      </c>
      <c r="L76" s="98" t="str">
        <f t="shared" si="20"/>
        <v/>
      </c>
      <c r="M76" s="7"/>
      <c r="N76" s="8" t="s">
        <v>41</v>
      </c>
      <c r="O76" s="99">
        <f t="shared" si="21"/>
        <v>0</v>
      </c>
      <c r="P76" s="100">
        <f t="shared" si="22"/>
        <v>0</v>
      </c>
      <c r="Q76" s="100">
        <f t="shared" si="23"/>
        <v>0</v>
      </c>
      <c r="R76" s="100">
        <f t="shared" si="24"/>
        <v>0</v>
      </c>
      <c r="S76" s="9">
        <f t="shared" si="25"/>
        <v>0</v>
      </c>
      <c r="T76" s="10">
        <f t="shared" si="26"/>
        <v>0</v>
      </c>
      <c r="U76" s="101">
        <f t="shared" si="27"/>
        <v>0</v>
      </c>
      <c r="V76" s="102">
        <f t="shared" si="28"/>
        <v>0</v>
      </c>
      <c r="W76" s="101">
        <f t="shared" si="29"/>
        <v>0</v>
      </c>
      <c r="X76" s="103">
        <f t="shared" si="30"/>
        <v>0</v>
      </c>
      <c r="Y76" s="101">
        <f t="shared" si="31"/>
        <v>0</v>
      </c>
      <c r="Z76" s="103">
        <f t="shared" si="32"/>
        <v>0</v>
      </c>
      <c r="AA76" s="58">
        <f t="shared" si="33"/>
        <v>0</v>
      </c>
      <c r="AB76" s="119">
        <f t="shared" si="34"/>
        <v>0</v>
      </c>
      <c r="AC76" s="104"/>
    </row>
    <row r="77" spans="1:29" ht="24.95" customHeight="1" x14ac:dyDescent="0.25">
      <c r="A77" s="55"/>
      <c r="B77" s="2"/>
      <c r="C77" s="2"/>
      <c r="D77" s="3"/>
      <c r="E77" s="4"/>
      <c r="F77" s="5"/>
      <c r="G77" s="5"/>
      <c r="H77" s="6"/>
      <c r="I77" s="6"/>
      <c r="J77" s="97">
        <f t="shared" si="18"/>
        <v>0</v>
      </c>
      <c r="K77" s="222" t="str">
        <f t="shared" si="19"/>
        <v/>
      </c>
      <c r="L77" s="98" t="str">
        <f t="shared" si="20"/>
        <v/>
      </c>
      <c r="M77" s="7"/>
      <c r="N77" s="8" t="s">
        <v>41</v>
      </c>
      <c r="O77" s="99">
        <f t="shared" si="21"/>
        <v>0</v>
      </c>
      <c r="P77" s="100">
        <f t="shared" si="22"/>
        <v>0</v>
      </c>
      <c r="Q77" s="100">
        <f t="shared" si="23"/>
        <v>0</v>
      </c>
      <c r="R77" s="100">
        <f t="shared" si="24"/>
        <v>0</v>
      </c>
      <c r="S77" s="9">
        <f t="shared" si="25"/>
        <v>0</v>
      </c>
      <c r="T77" s="10">
        <f t="shared" si="26"/>
        <v>0</v>
      </c>
      <c r="U77" s="101">
        <f t="shared" si="27"/>
        <v>0</v>
      </c>
      <c r="V77" s="102">
        <f t="shared" si="28"/>
        <v>0</v>
      </c>
      <c r="W77" s="101">
        <f t="shared" si="29"/>
        <v>0</v>
      </c>
      <c r="X77" s="103">
        <f t="shared" si="30"/>
        <v>0</v>
      </c>
      <c r="Y77" s="101">
        <f t="shared" si="31"/>
        <v>0</v>
      </c>
      <c r="Z77" s="103">
        <f t="shared" si="32"/>
        <v>0</v>
      </c>
      <c r="AA77" s="58">
        <f t="shared" si="33"/>
        <v>0</v>
      </c>
      <c r="AB77" s="119">
        <f t="shared" si="34"/>
        <v>0</v>
      </c>
      <c r="AC77" s="104"/>
    </row>
    <row r="78" spans="1:29" ht="24.95" customHeight="1" x14ac:dyDescent="0.25">
      <c r="A78" s="55"/>
      <c r="B78" s="2"/>
      <c r="C78" s="2"/>
      <c r="D78" s="3"/>
      <c r="E78" s="4"/>
      <c r="F78" s="5"/>
      <c r="G78" s="5"/>
      <c r="H78" s="6"/>
      <c r="I78" s="6"/>
      <c r="J78" s="97">
        <f t="shared" si="18"/>
        <v>0</v>
      </c>
      <c r="K78" s="222" t="str">
        <f t="shared" si="19"/>
        <v/>
      </c>
      <c r="L78" s="98" t="str">
        <f t="shared" si="20"/>
        <v/>
      </c>
      <c r="M78" s="7"/>
      <c r="N78" s="8" t="s">
        <v>41</v>
      </c>
      <c r="O78" s="99">
        <f t="shared" si="21"/>
        <v>0</v>
      </c>
      <c r="P78" s="100">
        <f t="shared" si="22"/>
        <v>0</v>
      </c>
      <c r="Q78" s="100">
        <f t="shared" si="23"/>
        <v>0</v>
      </c>
      <c r="R78" s="100">
        <f t="shared" si="24"/>
        <v>0</v>
      </c>
      <c r="S78" s="9">
        <f t="shared" si="25"/>
        <v>0</v>
      </c>
      <c r="T78" s="10">
        <f t="shared" si="26"/>
        <v>0</v>
      </c>
      <c r="U78" s="101">
        <f t="shared" si="27"/>
        <v>0</v>
      </c>
      <c r="V78" s="102">
        <f t="shared" si="28"/>
        <v>0</v>
      </c>
      <c r="W78" s="101">
        <f t="shared" si="29"/>
        <v>0</v>
      </c>
      <c r="X78" s="103">
        <f t="shared" si="30"/>
        <v>0</v>
      </c>
      <c r="Y78" s="101">
        <f t="shared" si="31"/>
        <v>0</v>
      </c>
      <c r="Z78" s="103">
        <f t="shared" si="32"/>
        <v>0</v>
      </c>
      <c r="AA78" s="58">
        <f t="shared" si="33"/>
        <v>0</v>
      </c>
      <c r="AB78" s="119">
        <f t="shared" si="34"/>
        <v>0</v>
      </c>
      <c r="AC78" s="104"/>
    </row>
    <row r="79" spans="1:29" ht="24.95" customHeight="1" x14ac:dyDescent="0.25">
      <c r="A79" s="55"/>
      <c r="B79" s="2"/>
      <c r="C79" s="2"/>
      <c r="D79" s="3"/>
      <c r="E79" s="4"/>
      <c r="F79" s="5"/>
      <c r="G79" s="5"/>
      <c r="H79" s="6"/>
      <c r="I79" s="6"/>
      <c r="J79" s="97">
        <f t="shared" si="18"/>
        <v>0</v>
      </c>
      <c r="K79" s="222" t="str">
        <f t="shared" si="19"/>
        <v/>
      </c>
      <c r="L79" s="98" t="str">
        <f t="shared" si="20"/>
        <v/>
      </c>
      <c r="M79" s="7"/>
      <c r="N79" s="8" t="s">
        <v>41</v>
      </c>
      <c r="O79" s="99">
        <f t="shared" si="21"/>
        <v>0</v>
      </c>
      <c r="P79" s="100">
        <f t="shared" si="22"/>
        <v>0</v>
      </c>
      <c r="Q79" s="100">
        <f t="shared" si="23"/>
        <v>0</v>
      </c>
      <c r="R79" s="100">
        <f t="shared" si="24"/>
        <v>0</v>
      </c>
      <c r="S79" s="9">
        <f t="shared" si="25"/>
        <v>0</v>
      </c>
      <c r="T79" s="10">
        <f t="shared" si="26"/>
        <v>0</v>
      </c>
      <c r="U79" s="101">
        <f t="shared" si="27"/>
        <v>0</v>
      </c>
      <c r="V79" s="102">
        <f t="shared" si="28"/>
        <v>0</v>
      </c>
      <c r="W79" s="101">
        <f t="shared" si="29"/>
        <v>0</v>
      </c>
      <c r="X79" s="103">
        <f t="shared" si="30"/>
        <v>0</v>
      </c>
      <c r="Y79" s="101">
        <f t="shared" si="31"/>
        <v>0</v>
      </c>
      <c r="Z79" s="103">
        <f t="shared" si="32"/>
        <v>0</v>
      </c>
      <c r="AA79" s="58">
        <f t="shared" si="33"/>
        <v>0</v>
      </c>
      <c r="AB79" s="119">
        <f t="shared" si="34"/>
        <v>0</v>
      </c>
      <c r="AC79" s="104"/>
    </row>
    <row r="80" spans="1:29" ht="24.95" customHeight="1" x14ac:dyDescent="0.25">
      <c r="A80" s="55"/>
      <c r="B80" s="2"/>
      <c r="C80" s="2"/>
      <c r="D80" s="3"/>
      <c r="E80" s="4"/>
      <c r="F80" s="5"/>
      <c r="G80" s="5"/>
      <c r="H80" s="6"/>
      <c r="I80" s="6"/>
      <c r="J80" s="97">
        <f t="shared" si="18"/>
        <v>0</v>
      </c>
      <c r="K80" s="222" t="str">
        <f t="shared" si="19"/>
        <v/>
      </c>
      <c r="L80" s="98" t="str">
        <f t="shared" si="20"/>
        <v/>
      </c>
      <c r="M80" s="7"/>
      <c r="N80" s="8" t="s">
        <v>41</v>
      </c>
      <c r="O80" s="99">
        <f t="shared" si="21"/>
        <v>0</v>
      </c>
      <c r="P80" s="100">
        <f t="shared" si="22"/>
        <v>0</v>
      </c>
      <c r="Q80" s="100">
        <f t="shared" si="23"/>
        <v>0</v>
      </c>
      <c r="R80" s="100">
        <f t="shared" si="24"/>
        <v>0</v>
      </c>
      <c r="S80" s="9">
        <f t="shared" si="25"/>
        <v>0</v>
      </c>
      <c r="T80" s="10">
        <f t="shared" si="26"/>
        <v>0</v>
      </c>
      <c r="U80" s="101">
        <f t="shared" si="27"/>
        <v>0</v>
      </c>
      <c r="V80" s="102">
        <f t="shared" si="28"/>
        <v>0</v>
      </c>
      <c r="W80" s="101">
        <f t="shared" si="29"/>
        <v>0</v>
      </c>
      <c r="X80" s="103">
        <f t="shared" si="30"/>
        <v>0</v>
      </c>
      <c r="Y80" s="101">
        <f t="shared" si="31"/>
        <v>0</v>
      </c>
      <c r="Z80" s="103">
        <f t="shared" si="32"/>
        <v>0</v>
      </c>
      <c r="AA80" s="58">
        <f t="shared" si="33"/>
        <v>0</v>
      </c>
      <c r="AB80" s="119">
        <f t="shared" si="34"/>
        <v>0</v>
      </c>
      <c r="AC80" s="104"/>
    </row>
    <row r="81" spans="1:29" ht="24.95" customHeight="1" x14ac:dyDescent="0.25">
      <c r="A81" s="55"/>
      <c r="B81" s="2"/>
      <c r="C81" s="2"/>
      <c r="D81" s="3"/>
      <c r="E81" s="4"/>
      <c r="F81" s="5"/>
      <c r="G81" s="5"/>
      <c r="H81" s="6"/>
      <c r="I81" s="6"/>
      <c r="J81" s="97">
        <f t="shared" si="18"/>
        <v>0</v>
      </c>
      <c r="K81" s="222" t="str">
        <f t="shared" si="19"/>
        <v/>
      </c>
      <c r="L81" s="98" t="str">
        <f t="shared" si="20"/>
        <v/>
      </c>
      <c r="M81" s="7"/>
      <c r="N81" s="8" t="s">
        <v>41</v>
      </c>
      <c r="O81" s="99">
        <f t="shared" si="21"/>
        <v>0</v>
      </c>
      <c r="P81" s="100">
        <f t="shared" si="22"/>
        <v>0</v>
      </c>
      <c r="Q81" s="100">
        <f t="shared" si="23"/>
        <v>0</v>
      </c>
      <c r="R81" s="100">
        <f t="shared" si="24"/>
        <v>0</v>
      </c>
      <c r="S81" s="9">
        <f t="shared" si="25"/>
        <v>0</v>
      </c>
      <c r="T81" s="10">
        <f t="shared" si="26"/>
        <v>0</v>
      </c>
      <c r="U81" s="101">
        <f t="shared" si="27"/>
        <v>0</v>
      </c>
      <c r="V81" s="102">
        <f t="shared" si="28"/>
        <v>0</v>
      </c>
      <c r="W81" s="101">
        <f t="shared" si="29"/>
        <v>0</v>
      </c>
      <c r="X81" s="103">
        <f t="shared" si="30"/>
        <v>0</v>
      </c>
      <c r="Y81" s="101">
        <f t="shared" si="31"/>
        <v>0</v>
      </c>
      <c r="Z81" s="103">
        <f t="shared" si="32"/>
        <v>0</v>
      </c>
      <c r="AA81" s="58">
        <f t="shared" si="33"/>
        <v>0</v>
      </c>
      <c r="AB81" s="119">
        <f t="shared" si="34"/>
        <v>0</v>
      </c>
      <c r="AC81" s="104"/>
    </row>
    <row r="82" spans="1:29" ht="24.95" customHeight="1" x14ac:dyDescent="0.25">
      <c r="A82" s="55"/>
      <c r="B82" s="2"/>
      <c r="C82" s="2"/>
      <c r="D82" s="3"/>
      <c r="E82" s="4"/>
      <c r="F82" s="5"/>
      <c r="G82" s="5"/>
      <c r="H82" s="6"/>
      <c r="I82" s="6"/>
      <c r="J82" s="97">
        <f t="shared" si="18"/>
        <v>0</v>
      </c>
      <c r="K82" s="222" t="str">
        <f t="shared" si="19"/>
        <v/>
      </c>
      <c r="L82" s="98" t="str">
        <f t="shared" si="20"/>
        <v/>
      </c>
      <c r="M82" s="7"/>
      <c r="N82" s="8" t="s">
        <v>41</v>
      </c>
      <c r="O82" s="99">
        <f t="shared" si="21"/>
        <v>0</v>
      </c>
      <c r="P82" s="100">
        <f t="shared" si="22"/>
        <v>0</v>
      </c>
      <c r="Q82" s="100">
        <f t="shared" si="23"/>
        <v>0</v>
      </c>
      <c r="R82" s="100">
        <f t="shared" si="24"/>
        <v>0</v>
      </c>
      <c r="S82" s="9">
        <f t="shared" si="25"/>
        <v>0</v>
      </c>
      <c r="T82" s="10">
        <f t="shared" si="26"/>
        <v>0</v>
      </c>
      <c r="U82" s="101">
        <f t="shared" si="27"/>
        <v>0</v>
      </c>
      <c r="V82" s="102">
        <f t="shared" si="28"/>
        <v>0</v>
      </c>
      <c r="W82" s="101">
        <f t="shared" si="29"/>
        <v>0</v>
      </c>
      <c r="X82" s="103">
        <f t="shared" si="30"/>
        <v>0</v>
      </c>
      <c r="Y82" s="101">
        <f t="shared" si="31"/>
        <v>0</v>
      </c>
      <c r="Z82" s="103">
        <f t="shared" si="32"/>
        <v>0</v>
      </c>
      <c r="AA82" s="58">
        <f t="shared" si="33"/>
        <v>0</v>
      </c>
      <c r="AB82" s="119">
        <f t="shared" si="34"/>
        <v>0</v>
      </c>
      <c r="AC82" s="104"/>
    </row>
    <row r="83" spans="1:29" ht="24.95" customHeight="1" x14ac:dyDescent="0.25">
      <c r="A83" s="55"/>
      <c r="B83" s="2"/>
      <c r="C83" s="2"/>
      <c r="D83" s="3"/>
      <c r="E83" s="4"/>
      <c r="F83" s="5"/>
      <c r="G83" s="5"/>
      <c r="H83" s="6"/>
      <c r="I83" s="6"/>
      <c r="J83" s="97">
        <f t="shared" si="18"/>
        <v>0</v>
      </c>
      <c r="K83" s="222" t="str">
        <f t="shared" si="19"/>
        <v/>
      </c>
      <c r="L83" s="98" t="str">
        <f t="shared" si="20"/>
        <v/>
      </c>
      <c r="M83" s="7"/>
      <c r="N83" s="8" t="s">
        <v>41</v>
      </c>
      <c r="O83" s="99">
        <f t="shared" si="21"/>
        <v>0</v>
      </c>
      <c r="P83" s="100">
        <f t="shared" si="22"/>
        <v>0</v>
      </c>
      <c r="Q83" s="100">
        <f t="shared" si="23"/>
        <v>0</v>
      </c>
      <c r="R83" s="100">
        <f t="shared" si="24"/>
        <v>0</v>
      </c>
      <c r="S83" s="9">
        <f t="shared" si="25"/>
        <v>0</v>
      </c>
      <c r="T83" s="10">
        <f t="shared" si="26"/>
        <v>0</v>
      </c>
      <c r="U83" s="101">
        <f t="shared" si="27"/>
        <v>0</v>
      </c>
      <c r="V83" s="102">
        <f t="shared" si="28"/>
        <v>0</v>
      </c>
      <c r="W83" s="101">
        <f t="shared" si="29"/>
        <v>0</v>
      </c>
      <c r="X83" s="103">
        <f t="shared" si="30"/>
        <v>0</v>
      </c>
      <c r="Y83" s="101">
        <f t="shared" si="31"/>
        <v>0</v>
      </c>
      <c r="Z83" s="103">
        <f t="shared" si="32"/>
        <v>0</v>
      </c>
      <c r="AA83" s="58">
        <f t="shared" si="33"/>
        <v>0</v>
      </c>
      <c r="AB83" s="119">
        <f t="shared" si="34"/>
        <v>0</v>
      </c>
      <c r="AC83" s="104"/>
    </row>
    <row r="84" spans="1:29" ht="24.95" customHeight="1" x14ac:dyDescent="0.25">
      <c r="A84" s="55"/>
      <c r="B84" s="2"/>
      <c r="C84" s="2"/>
      <c r="D84" s="3"/>
      <c r="E84" s="4"/>
      <c r="F84" s="5"/>
      <c r="G84" s="5"/>
      <c r="H84" s="6"/>
      <c r="I84" s="6"/>
      <c r="J84" s="97">
        <f t="shared" si="18"/>
        <v>0</v>
      </c>
      <c r="K84" s="222" t="str">
        <f t="shared" si="19"/>
        <v/>
      </c>
      <c r="L84" s="98" t="str">
        <f t="shared" si="20"/>
        <v/>
      </c>
      <c r="M84" s="7"/>
      <c r="N84" s="8" t="s">
        <v>41</v>
      </c>
      <c r="O84" s="99">
        <f t="shared" si="21"/>
        <v>0</v>
      </c>
      <c r="P84" s="100">
        <f t="shared" si="22"/>
        <v>0</v>
      </c>
      <c r="Q84" s="100">
        <f t="shared" si="23"/>
        <v>0</v>
      </c>
      <c r="R84" s="100">
        <f t="shared" si="24"/>
        <v>0</v>
      </c>
      <c r="S84" s="9">
        <f t="shared" si="25"/>
        <v>0</v>
      </c>
      <c r="T84" s="10">
        <f t="shared" si="26"/>
        <v>0</v>
      </c>
      <c r="U84" s="101">
        <f t="shared" si="27"/>
        <v>0</v>
      </c>
      <c r="V84" s="102">
        <f t="shared" si="28"/>
        <v>0</v>
      </c>
      <c r="W84" s="101">
        <f t="shared" si="29"/>
        <v>0</v>
      </c>
      <c r="X84" s="103">
        <f t="shared" si="30"/>
        <v>0</v>
      </c>
      <c r="Y84" s="101">
        <f t="shared" si="31"/>
        <v>0</v>
      </c>
      <c r="Z84" s="103">
        <f t="shared" si="32"/>
        <v>0</v>
      </c>
      <c r="AA84" s="58">
        <f t="shared" si="33"/>
        <v>0</v>
      </c>
      <c r="AB84" s="119">
        <f t="shared" si="34"/>
        <v>0</v>
      </c>
      <c r="AC84" s="104"/>
    </row>
    <row r="85" spans="1:29" ht="24.95" customHeight="1" x14ac:dyDescent="0.25">
      <c r="A85" s="55"/>
      <c r="B85" s="2"/>
      <c r="C85" s="2"/>
      <c r="D85" s="3"/>
      <c r="E85" s="4"/>
      <c r="F85" s="5"/>
      <c r="G85" s="5"/>
      <c r="H85" s="6"/>
      <c r="I85" s="6"/>
      <c r="J85" s="97">
        <f t="shared" si="18"/>
        <v>0</v>
      </c>
      <c r="K85" s="222" t="str">
        <f t="shared" si="19"/>
        <v/>
      </c>
      <c r="L85" s="98" t="str">
        <f t="shared" si="20"/>
        <v/>
      </c>
      <c r="M85" s="7"/>
      <c r="N85" s="8" t="s">
        <v>41</v>
      </c>
      <c r="O85" s="99">
        <f t="shared" si="21"/>
        <v>0</v>
      </c>
      <c r="P85" s="100">
        <f t="shared" si="22"/>
        <v>0</v>
      </c>
      <c r="Q85" s="100">
        <f t="shared" si="23"/>
        <v>0</v>
      </c>
      <c r="R85" s="100">
        <f t="shared" si="24"/>
        <v>0</v>
      </c>
      <c r="S85" s="9">
        <f t="shared" si="25"/>
        <v>0</v>
      </c>
      <c r="T85" s="10">
        <f t="shared" si="26"/>
        <v>0</v>
      </c>
      <c r="U85" s="101">
        <f t="shared" si="27"/>
        <v>0</v>
      </c>
      <c r="V85" s="102">
        <f t="shared" si="28"/>
        <v>0</v>
      </c>
      <c r="W85" s="101">
        <f t="shared" si="29"/>
        <v>0</v>
      </c>
      <c r="X85" s="103">
        <f t="shared" si="30"/>
        <v>0</v>
      </c>
      <c r="Y85" s="101">
        <f t="shared" si="31"/>
        <v>0</v>
      </c>
      <c r="Z85" s="103">
        <f t="shared" si="32"/>
        <v>0</v>
      </c>
      <c r="AA85" s="58">
        <f t="shared" si="33"/>
        <v>0</v>
      </c>
      <c r="AB85" s="119">
        <f t="shared" si="34"/>
        <v>0</v>
      </c>
      <c r="AC85" s="104"/>
    </row>
    <row r="86" spans="1:29" ht="24.95" customHeight="1" x14ac:dyDescent="0.25">
      <c r="A86" s="55"/>
      <c r="B86" s="2"/>
      <c r="C86" s="2"/>
      <c r="D86" s="3"/>
      <c r="E86" s="4"/>
      <c r="F86" s="5"/>
      <c r="G86" s="5"/>
      <c r="H86" s="6"/>
      <c r="I86" s="6"/>
      <c r="J86" s="97">
        <f t="shared" si="18"/>
        <v>0</v>
      </c>
      <c r="K86" s="222" t="str">
        <f t="shared" si="19"/>
        <v/>
      </c>
      <c r="L86" s="98" t="str">
        <f t="shared" si="20"/>
        <v/>
      </c>
      <c r="M86" s="7"/>
      <c r="N86" s="8" t="s">
        <v>41</v>
      </c>
      <c r="O86" s="99">
        <f t="shared" si="21"/>
        <v>0</v>
      </c>
      <c r="P86" s="100">
        <f t="shared" si="22"/>
        <v>0</v>
      </c>
      <c r="Q86" s="100">
        <f t="shared" si="23"/>
        <v>0</v>
      </c>
      <c r="R86" s="100">
        <f t="shared" si="24"/>
        <v>0</v>
      </c>
      <c r="S86" s="9">
        <f t="shared" si="25"/>
        <v>0</v>
      </c>
      <c r="T86" s="10">
        <f t="shared" si="26"/>
        <v>0</v>
      </c>
      <c r="U86" s="101">
        <f t="shared" si="27"/>
        <v>0</v>
      </c>
      <c r="V86" s="102">
        <f t="shared" si="28"/>
        <v>0</v>
      </c>
      <c r="W86" s="101">
        <f t="shared" si="29"/>
        <v>0</v>
      </c>
      <c r="X86" s="103">
        <f t="shared" si="30"/>
        <v>0</v>
      </c>
      <c r="Y86" s="101">
        <f t="shared" si="31"/>
        <v>0</v>
      </c>
      <c r="Z86" s="103">
        <f t="shared" si="32"/>
        <v>0</v>
      </c>
      <c r="AA86" s="58">
        <f t="shared" si="33"/>
        <v>0</v>
      </c>
      <c r="AB86" s="119">
        <f t="shared" si="34"/>
        <v>0</v>
      </c>
      <c r="AC86" s="104"/>
    </row>
    <row r="87" spans="1:29" ht="24.95" customHeight="1" x14ac:dyDescent="0.25">
      <c r="A87" s="55"/>
      <c r="B87" s="2"/>
      <c r="C87" s="2"/>
      <c r="D87" s="3"/>
      <c r="E87" s="4"/>
      <c r="F87" s="5"/>
      <c r="G87" s="5"/>
      <c r="H87" s="6"/>
      <c r="I87" s="6"/>
      <c r="J87" s="97">
        <f t="shared" si="18"/>
        <v>0</v>
      </c>
      <c r="K87" s="222" t="str">
        <f t="shared" si="19"/>
        <v/>
      </c>
      <c r="L87" s="98" t="str">
        <f t="shared" si="20"/>
        <v/>
      </c>
      <c r="M87" s="7"/>
      <c r="N87" s="8" t="s">
        <v>41</v>
      </c>
      <c r="O87" s="99">
        <f t="shared" si="21"/>
        <v>0</v>
      </c>
      <c r="P87" s="100">
        <f t="shared" si="22"/>
        <v>0</v>
      </c>
      <c r="Q87" s="100">
        <f t="shared" si="23"/>
        <v>0</v>
      </c>
      <c r="R87" s="100">
        <f t="shared" si="24"/>
        <v>0</v>
      </c>
      <c r="S87" s="9">
        <f t="shared" si="25"/>
        <v>0</v>
      </c>
      <c r="T87" s="10">
        <f t="shared" si="26"/>
        <v>0</v>
      </c>
      <c r="U87" s="101">
        <f t="shared" si="27"/>
        <v>0</v>
      </c>
      <c r="V87" s="102">
        <f t="shared" si="28"/>
        <v>0</v>
      </c>
      <c r="W87" s="101">
        <f t="shared" si="29"/>
        <v>0</v>
      </c>
      <c r="X87" s="103">
        <f t="shared" si="30"/>
        <v>0</v>
      </c>
      <c r="Y87" s="101">
        <f t="shared" si="31"/>
        <v>0</v>
      </c>
      <c r="Z87" s="103">
        <f t="shared" si="32"/>
        <v>0</v>
      </c>
      <c r="AA87" s="58">
        <f t="shared" si="33"/>
        <v>0</v>
      </c>
      <c r="AB87" s="119">
        <f t="shared" si="34"/>
        <v>0</v>
      </c>
      <c r="AC87" s="104"/>
    </row>
    <row r="88" spans="1:29" ht="24.95" customHeight="1" x14ac:dyDescent="0.25">
      <c r="A88" s="55"/>
      <c r="B88" s="2"/>
      <c r="C88" s="2"/>
      <c r="D88" s="3"/>
      <c r="E88" s="4"/>
      <c r="F88" s="5"/>
      <c r="G88" s="5"/>
      <c r="H88" s="6"/>
      <c r="I88" s="6"/>
      <c r="J88" s="97">
        <f t="shared" si="18"/>
        <v>0</v>
      </c>
      <c r="K88" s="222" t="str">
        <f t="shared" si="19"/>
        <v/>
      </c>
      <c r="L88" s="98" t="str">
        <f t="shared" si="20"/>
        <v/>
      </c>
      <c r="M88" s="7"/>
      <c r="N88" s="8" t="s">
        <v>41</v>
      </c>
      <c r="O88" s="99">
        <f t="shared" si="21"/>
        <v>0</v>
      </c>
      <c r="P88" s="100">
        <f t="shared" si="22"/>
        <v>0</v>
      </c>
      <c r="Q88" s="100">
        <f t="shared" si="23"/>
        <v>0</v>
      </c>
      <c r="R88" s="100">
        <f t="shared" si="24"/>
        <v>0</v>
      </c>
      <c r="S88" s="9">
        <f t="shared" si="25"/>
        <v>0</v>
      </c>
      <c r="T88" s="10">
        <f t="shared" si="26"/>
        <v>0</v>
      </c>
      <c r="U88" s="101">
        <f t="shared" si="27"/>
        <v>0</v>
      </c>
      <c r="V88" s="102">
        <f t="shared" si="28"/>
        <v>0</v>
      </c>
      <c r="W88" s="101">
        <f t="shared" si="29"/>
        <v>0</v>
      </c>
      <c r="X88" s="103">
        <f t="shared" si="30"/>
        <v>0</v>
      </c>
      <c r="Y88" s="101">
        <f t="shared" si="31"/>
        <v>0</v>
      </c>
      <c r="Z88" s="103">
        <f t="shared" si="32"/>
        <v>0</v>
      </c>
      <c r="AA88" s="58">
        <f t="shared" si="33"/>
        <v>0</v>
      </c>
      <c r="AB88" s="119">
        <f t="shared" si="34"/>
        <v>0</v>
      </c>
      <c r="AC88" s="104"/>
    </row>
    <row r="89" spans="1:29" ht="24.95" customHeight="1" x14ac:dyDescent="0.25">
      <c r="A89" s="55"/>
      <c r="B89" s="2"/>
      <c r="C89" s="2"/>
      <c r="D89" s="3"/>
      <c r="E89" s="4"/>
      <c r="F89" s="5"/>
      <c r="G89" s="5"/>
      <c r="H89" s="6"/>
      <c r="I89" s="6"/>
      <c r="J89" s="97">
        <f t="shared" si="18"/>
        <v>0</v>
      </c>
      <c r="K89" s="222" t="str">
        <f t="shared" si="19"/>
        <v/>
      </c>
      <c r="L89" s="98" t="str">
        <f t="shared" si="20"/>
        <v/>
      </c>
      <c r="M89" s="7"/>
      <c r="N89" s="8" t="s">
        <v>41</v>
      </c>
      <c r="O89" s="99">
        <f t="shared" si="21"/>
        <v>0</v>
      </c>
      <c r="P89" s="100">
        <f t="shared" si="22"/>
        <v>0</v>
      </c>
      <c r="Q89" s="100">
        <f t="shared" si="23"/>
        <v>0</v>
      </c>
      <c r="R89" s="100">
        <f t="shared" si="24"/>
        <v>0</v>
      </c>
      <c r="S89" s="9">
        <f t="shared" si="25"/>
        <v>0</v>
      </c>
      <c r="T89" s="10">
        <f t="shared" si="26"/>
        <v>0</v>
      </c>
      <c r="U89" s="101">
        <f t="shared" si="27"/>
        <v>0</v>
      </c>
      <c r="V89" s="102">
        <f t="shared" si="28"/>
        <v>0</v>
      </c>
      <c r="W89" s="101">
        <f t="shared" si="29"/>
        <v>0</v>
      </c>
      <c r="X89" s="103">
        <f t="shared" si="30"/>
        <v>0</v>
      </c>
      <c r="Y89" s="101">
        <f t="shared" si="31"/>
        <v>0</v>
      </c>
      <c r="Z89" s="103">
        <f t="shared" si="32"/>
        <v>0</v>
      </c>
      <c r="AA89" s="58">
        <f t="shared" si="33"/>
        <v>0</v>
      </c>
      <c r="AB89" s="119">
        <f t="shared" si="34"/>
        <v>0</v>
      </c>
      <c r="AC89" s="104"/>
    </row>
    <row r="90" spans="1:29" ht="24.95" customHeight="1" x14ac:dyDescent="0.25">
      <c r="A90" s="55"/>
      <c r="B90" s="2"/>
      <c r="C90" s="2"/>
      <c r="D90" s="3"/>
      <c r="E90" s="4"/>
      <c r="F90" s="5"/>
      <c r="G90" s="5"/>
      <c r="H90" s="6"/>
      <c r="I90" s="6"/>
      <c r="J90" s="97">
        <f t="shared" si="18"/>
        <v>0</v>
      </c>
      <c r="K90" s="222" t="str">
        <f t="shared" si="19"/>
        <v/>
      </c>
      <c r="L90" s="98" t="str">
        <f t="shared" si="20"/>
        <v/>
      </c>
      <c r="M90" s="7"/>
      <c r="N90" s="8" t="s">
        <v>41</v>
      </c>
      <c r="O90" s="99">
        <f t="shared" si="21"/>
        <v>0</v>
      </c>
      <c r="P90" s="100">
        <f t="shared" si="22"/>
        <v>0</v>
      </c>
      <c r="Q90" s="100">
        <f t="shared" si="23"/>
        <v>0</v>
      </c>
      <c r="R90" s="100">
        <f t="shared" si="24"/>
        <v>0</v>
      </c>
      <c r="S90" s="9">
        <f t="shared" si="25"/>
        <v>0</v>
      </c>
      <c r="T90" s="10">
        <f t="shared" si="26"/>
        <v>0</v>
      </c>
      <c r="U90" s="101">
        <f t="shared" si="27"/>
        <v>0</v>
      </c>
      <c r="V90" s="102">
        <f t="shared" si="28"/>
        <v>0</v>
      </c>
      <c r="W90" s="101">
        <f t="shared" si="29"/>
        <v>0</v>
      </c>
      <c r="X90" s="103">
        <f t="shared" si="30"/>
        <v>0</v>
      </c>
      <c r="Y90" s="101">
        <f t="shared" si="31"/>
        <v>0</v>
      </c>
      <c r="Z90" s="103">
        <f t="shared" si="32"/>
        <v>0</v>
      </c>
      <c r="AA90" s="58">
        <f t="shared" si="33"/>
        <v>0</v>
      </c>
      <c r="AB90" s="119">
        <f t="shared" si="34"/>
        <v>0</v>
      </c>
      <c r="AC90" s="104"/>
    </row>
    <row r="91" spans="1:29" ht="24.95" customHeight="1" x14ac:dyDescent="0.25">
      <c r="A91" s="55"/>
      <c r="B91" s="2"/>
      <c r="C91" s="2"/>
      <c r="D91" s="3"/>
      <c r="E91" s="4"/>
      <c r="F91" s="5"/>
      <c r="G91" s="5"/>
      <c r="H91" s="6"/>
      <c r="I91" s="6"/>
      <c r="J91" s="97">
        <f t="shared" si="18"/>
        <v>0</v>
      </c>
      <c r="K91" s="222" t="str">
        <f t="shared" si="19"/>
        <v/>
      </c>
      <c r="L91" s="98" t="str">
        <f t="shared" si="20"/>
        <v/>
      </c>
      <c r="M91" s="7"/>
      <c r="N91" s="8" t="s">
        <v>41</v>
      </c>
      <c r="O91" s="99">
        <f t="shared" si="21"/>
        <v>0</v>
      </c>
      <c r="P91" s="100">
        <f t="shared" si="22"/>
        <v>0</v>
      </c>
      <c r="Q91" s="100">
        <f t="shared" si="23"/>
        <v>0</v>
      </c>
      <c r="R91" s="100">
        <f t="shared" si="24"/>
        <v>0</v>
      </c>
      <c r="S91" s="9">
        <f t="shared" si="25"/>
        <v>0</v>
      </c>
      <c r="T91" s="10">
        <f t="shared" si="26"/>
        <v>0</v>
      </c>
      <c r="U91" s="101">
        <f t="shared" si="27"/>
        <v>0</v>
      </c>
      <c r="V91" s="102">
        <f t="shared" si="28"/>
        <v>0</v>
      </c>
      <c r="W91" s="101">
        <f t="shared" si="29"/>
        <v>0</v>
      </c>
      <c r="X91" s="103">
        <f t="shared" si="30"/>
        <v>0</v>
      </c>
      <c r="Y91" s="101">
        <f t="shared" si="31"/>
        <v>0</v>
      </c>
      <c r="Z91" s="103">
        <f t="shared" si="32"/>
        <v>0</v>
      </c>
      <c r="AA91" s="58">
        <f t="shared" si="33"/>
        <v>0</v>
      </c>
      <c r="AB91" s="119">
        <f t="shared" si="34"/>
        <v>0</v>
      </c>
      <c r="AC91" s="104"/>
    </row>
    <row r="92" spans="1:29" ht="24.95" customHeight="1" x14ac:dyDescent="0.25">
      <c r="A92" s="55"/>
      <c r="B92" s="2"/>
      <c r="C92" s="2"/>
      <c r="D92" s="3"/>
      <c r="E92" s="4"/>
      <c r="F92" s="5"/>
      <c r="G92" s="5"/>
      <c r="H92" s="6"/>
      <c r="I92" s="6"/>
      <c r="J92" s="97">
        <f t="shared" si="18"/>
        <v>0</v>
      </c>
      <c r="K92" s="222" t="str">
        <f t="shared" si="19"/>
        <v/>
      </c>
      <c r="L92" s="98" t="str">
        <f t="shared" si="20"/>
        <v/>
      </c>
      <c r="M92" s="7"/>
      <c r="N92" s="8" t="s">
        <v>41</v>
      </c>
      <c r="O92" s="99">
        <f t="shared" si="21"/>
        <v>0</v>
      </c>
      <c r="P92" s="100">
        <f t="shared" si="22"/>
        <v>0</v>
      </c>
      <c r="Q92" s="100">
        <f t="shared" si="23"/>
        <v>0</v>
      </c>
      <c r="R92" s="100">
        <f t="shared" si="24"/>
        <v>0</v>
      </c>
      <c r="S92" s="9">
        <f t="shared" si="25"/>
        <v>0</v>
      </c>
      <c r="T92" s="10">
        <f t="shared" si="26"/>
        <v>0</v>
      </c>
      <c r="U92" s="101">
        <f t="shared" si="27"/>
        <v>0</v>
      </c>
      <c r="V92" s="102">
        <f t="shared" si="28"/>
        <v>0</v>
      </c>
      <c r="W92" s="101">
        <f t="shared" si="29"/>
        <v>0</v>
      </c>
      <c r="X92" s="103">
        <f t="shared" si="30"/>
        <v>0</v>
      </c>
      <c r="Y92" s="101">
        <f t="shared" si="31"/>
        <v>0</v>
      </c>
      <c r="Z92" s="103">
        <f t="shared" si="32"/>
        <v>0</v>
      </c>
      <c r="AA92" s="58">
        <f t="shared" si="33"/>
        <v>0</v>
      </c>
      <c r="AB92" s="119">
        <f t="shared" si="34"/>
        <v>0</v>
      </c>
      <c r="AC92" s="104"/>
    </row>
    <row r="93" spans="1:29" ht="24.95" customHeight="1" x14ac:dyDescent="0.25">
      <c r="A93" s="55"/>
      <c r="B93" s="2"/>
      <c r="C93" s="2"/>
      <c r="D93" s="3"/>
      <c r="E93" s="4"/>
      <c r="F93" s="5"/>
      <c r="G93" s="5"/>
      <c r="H93" s="6"/>
      <c r="I93" s="6"/>
      <c r="J93" s="97">
        <f t="shared" si="18"/>
        <v>0</v>
      </c>
      <c r="K93" s="222" t="str">
        <f t="shared" si="19"/>
        <v/>
      </c>
      <c r="L93" s="98" t="str">
        <f t="shared" si="20"/>
        <v/>
      </c>
      <c r="M93" s="7"/>
      <c r="N93" s="8" t="s">
        <v>41</v>
      </c>
      <c r="O93" s="99">
        <f t="shared" si="21"/>
        <v>0</v>
      </c>
      <c r="P93" s="100">
        <f t="shared" si="22"/>
        <v>0</v>
      </c>
      <c r="Q93" s="100">
        <f t="shared" si="23"/>
        <v>0</v>
      </c>
      <c r="R93" s="100">
        <f t="shared" si="24"/>
        <v>0</v>
      </c>
      <c r="S93" s="9">
        <f t="shared" si="25"/>
        <v>0</v>
      </c>
      <c r="T93" s="10">
        <f t="shared" si="26"/>
        <v>0</v>
      </c>
      <c r="U93" s="101">
        <f t="shared" si="27"/>
        <v>0</v>
      </c>
      <c r="V93" s="102">
        <f t="shared" si="28"/>
        <v>0</v>
      </c>
      <c r="W93" s="101">
        <f t="shared" si="29"/>
        <v>0</v>
      </c>
      <c r="X93" s="103">
        <f t="shared" si="30"/>
        <v>0</v>
      </c>
      <c r="Y93" s="101">
        <f t="shared" si="31"/>
        <v>0</v>
      </c>
      <c r="Z93" s="103">
        <f t="shared" si="32"/>
        <v>0</v>
      </c>
      <c r="AA93" s="58">
        <f t="shared" si="33"/>
        <v>0</v>
      </c>
      <c r="AB93" s="119">
        <f t="shared" si="34"/>
        <v>0</v>
      </c>
      <c r="AC93" s="104"/>
    </row>
    <row r="94" spans="1:29" ht="24.95" customHeight="1" x14ac:dyDescent="0.25">
      <c r="A94" s="55"/>
      <c r="B94" s="2"/>
      <c r="C94" s="2"/>
      <c r="D94" s="3"/>
      <c r="E94" s="4"/>
      <c r="F94" s="5"/>
      <c r="G94" s="5"/>
      <c r="H94" s="6"/>
      <c r="I94" s="6"/>
      <c r="J94" s="97">
        <f t="shared" si="18"/>
        <v>0</v>
      </c>
      <c r="K94" s="222" t="str">
        <f t="shared" si="19"/>
        <v/>
      </c>
      <c r="L94" s="98" t="str">
        <f t="shared" si="20"/>
        <v/>
      </c>
      <c r="M94" s="7"/>
      <c r="N94" s="8" t="s">
        <v>41</v>
      </c>
      <c r="O94" s="99">
        <f t="shared" si="21"/>
        <v>0</v>
      </c>
      <c r="P94" s="100">
        <f t="shared" si="22"/>
        <v>0</v>
      </c>
      <c r="Q94" s="100">
        <f t="shared" si="23"/>
        <v>0</v>
      </c>
      <c r="R94" s="100">
        <f t="shared" si="24"/>
        <v>0</v>
      </c>
      <c r="S94" s="9">
        <f t="shared" si="25"/>
        <v>0</v>
      </c>
      <c r="T94" s="10">
        <f t="shared" si="26"/>
        <v>0</v>
      </c>
      <c r="U94" s="101">
        <f t="shared" si="27"/>
        <v>0</v>
      </c>
      <c r="V94" s="102">
        <f t="shared" si="28"/>
        <v>0</v>
      </c>
      <c r="W94" s="101">
        <f t="shared" si="29"/>
        <v>0</v>
      </c>
      <c r="X94" s="103">
        <f t="shared" si="30"/>
        <v>0</v>
      </c>
      <c r="Y94" s="101">
        <f t="shared" si="31"/>
        <v>0</v>
      </c>
      <c r="Z94" s="103">
        <f t="shared" si="32"/>
        <v>0</v>
      </c>
      <c r="AA94" s="58">
        <f t="shared" si="33"/>
        <v>0</v>
      </c>
      <c r="AB94" s="119">
        <f t="shared" si="34"/>
        <v>0</v>
      </c>
      <c r="AC94" s="104"/>
    </row>
    <row r="95" spans="1:29" ht="24.95" customHeight="1" x14ac:dyDescent="0.25">
      <c r="A95" s="55"/>
      <c r="B95" s="2"/>
      <c r="C95" s="2"/>
      <c r="D95" s="3"/>
      <c r="E95" s="4"/>
      <c r="F95" s="5"/>
      <c r="G95" s="5"/>
      <c r="H95" s="6"/>
      <c r="I95" s="6"/>
      <c r="J95" s="97">
        <f t="shared" si="18"/>
        <v>0</v>
      </c>
      <c r="K95" s="222" t="str">
        <f t="shared" si="19"/>
        <v/>
      </c>
      <c r="L95" s="98" t="str">
        <f t="shared" si="20"/>
        <v/>
      </c>
      <c r="M95" s="7"/>
      <c r="N95" s="8" t="s">
        <v>41</v>
      </c>
      <c r="O95" s="99">
        <f t="shared" si="21"/>
        <v>0</v>
      </c>
      <c r="P95" s="100">
        <f t="shared" si="22"/>
        <v>0</v>
      </c>
      <c r="Q95" s="100">
        <f t="shared" si="23"/>
        <v>0</v>
      </c>
      <c r="R95" s="100">
        <f t="shared" si="24"/>
        <v>0</v>
      </c>
      <c r="S95" s="9">
        <f t="shared" si="25"/>
        <v>0</v>
      </c>
      <c r="T95" s="10">
        <f t="shared" si="26"/>
        <v>0</v>
      </c>
      <c r="U95" s="101">
        <f t="shared" si="27"/>
        <v>0</v>
      </c>
      <c r="V95" s="102">
        <f t="shared" si="28"/>
        <v>0</v>
      </c>
      <c r="W95" s="101">
        <f t="shared" si="29"/>
        <v>0</v>
      </c>
      <c r="X95" s="103">
        <f t="shared" si="30"/>
        <v>0</v>
      </c>
      <c r="Y95" s="101">
        <f t="shared" si="31"/>
        <v>0</v>
      </c>
      <c r="Z95" s="103">
        <f t="shared" si="32"/>
        <v>0</v>
      </c>
      <c r="AA95" s="58">
        <f t="shared" si="33"/>
        <v>0</v>
      </c>
      <c r="AB95" s="119">
        <f t="shared" si="34"/>
        <v>0</v>
      </c>
      <c r="AC95" s="104"/>
    </row>
    <row r="96" spans="1:29" ht="24.95" customHeight="1" x14ac:dyDescent="0.25">
      <c r="A96" s="55"/>
      <c r="B96" s="2"/>
      <c r="C96" s="2"/>
      <c r="D96" s="3"/>
      <c r="E96" s="4"/>
      <c r="F96" s="5"/>
      <c r="G96" s="5"/>
      <c r="H96" s="6"/>
      <c r="I96" s="6"/>
      <c r="J96" s="97">
        <f t="shared" si="18"/>
        <v>0</v>
      </c>
      <c r="K96" s="222" t="str">
        <f t="shared" si="19"/>
        <v/>
      </c>
      <c r="L96" s="98" t="str">
        <f t="shared" si="20"/>
        <v/>
      </c>
      <c r="M96" s="7"/>
      <c r="N96" s="8" t="s">
        <v>41</v>
      </c>
      <c r="O96" s="99">
        <f t="shared" si="21"/>
        <v>0</v>
      </c>
      <c r="P96" s="100">
        <f t="shared" si="22"/>
        <v>0</v>
      </c>
      <c r="Q96" s="100">
        <f t="shared" si="23"/>
        <v>0</v>
      </c>
      <c r="R96" s="100">
        <f t="shared" si="24"/>
        <v>0</v>
      </c>
      <c r="S96" s="9">
        <f t="shared" si="25"/>
        <v>0</v>
      </c>
      <c r="T96" s="10">
        <f t="shared" si="26"/>
        <v>0</v>
      </c>
      <c r="U96" s="101">
        <f t="shared" si="27"/>
        <v>0</v>
      </c>
      <c r="V96" s="102">
        <f t="shared" si="28"/>
        <v>0</v>
      </c>
      <c r="W96" s="101">
        <f t="shared" si="29"/>
        <v>0</v>
      </c>
      <c r="X96" s="103">
        <f t="shared" si="30"/>
        <v>0</v>
      </c>
      <c r="Y96" s="101">
        <f t="shared" si="31"/>
        <v>0</v>
      </c>
      <c r="Z96" s="103">
        <f t="shared" si="32"/>
        <v>0</v>
      </c>
      <c r="AA96" s="58">
        <f t="shared" si="33"/>
        <v>0</v>
      </c>
      <c r="AB96" s="119">
        <f t="shared" si="34"/>
        <v>0</v>
      </c>
      <c r="AC96" s="104"/>
    </row>
    <row r="97" spans="1:29" ht="24.95" customHeight="1" x14ac:dyDescent="0.25">
      <c r="A97" s="55"/>
      <c r="B97" s="2"/>
      <c r="C97" s="2"/>
      <c r="D97" s="3"/>
      <c r="E97" s="4"/>
      <c r="F97" s="5"/>
      <c r="G97" s="5"/>
      <c r="H97" s="6"/>
      <c r="I97" s="6"/>
      <c r="J97" s="97">
        <f t="shared" si="18"/>
        <v>0</v>
      </c>
      <c r="K97" s="222" t="str">
        <f t="shared" si="19"/>
        <v/>
      </c>
      <c r="L97" s="98" t="str">
        <f t="shared" si="20"/>
        <v/>
      </c>
      <c r="M97" s="7"/>
      <c r="N97" s="8" t="s">
        <v>41</v>
      </c>
      <c r="O97" s="99">
        <f t="shared" si="21"/>
        <v>0</v>
      </c>
      <c r="P97" s="100">
        <f t="shared" si="22"/>
        <v>0</v>
      </c>
      <c r="Q97" s="100">
        <f t="shared" si="23"/>
        <v>0</v>
      </c>
      <c r="R97" s="100">
        <f t="shared" si="24"/>
        <v>0</v>
      </c>
      <c r="S97" s="9">
        <f t="shared" si="25"/>
        <v>0</v>
      </c>
      <c r="T97" s="10">
        <f t="shared" si="26"/>
        <v>0</v>
      </c>
      <c r="U97" s="101">
        <f t="shared" si="27"/>
        <v>0</v>
      </c>
      <c r="V97" s="102">
        <f t="shared" si="28"/>
        <v>0</v>
      </c>
      <c r="W97" s="101">
        <f t="shared" si="29"/>
        <v>0</v>
      </c>
      <c r="X97" s="103">
        <f t="shared" si="30"/>
        <v>0</v>
      </c>
      <c r="Y97" s="101">
        <f t="shared" si="31"/>
        <v>0</v>
      </c>
      <c r="Z97" s="103">
        <f t="shared" si="32"/>
        <v>0</v>
      </c>
      <c r="AA97" s="58">
        <f t="shared" si="33"/>
        <v>0</v>
      </c>
      <c r="AB97" s="119">
        <f t="shared" si="34"/>
        <v>0</v>
      </c>
      <c r="AC97" s="104"/>
    </row>
    <row r="98" spans="1:29" ht="24.95" customHeight="1" x14ac:dyDescent="0.25">
      <c r="A98" s="55"/>
      <c r="B98" s="2"/>
      <c r="C98" s="2"/>
      <c r="D98" s="3"/>
      <c r="E98" s="4"/>
      <c r="F98" s="5"/>
      <c r="G98" s="5"/>
      <c r="H98" s="6"/>
      <c r="I98" s="6"/>
      <c r="J98" s="97">
        <f t="shared" si="18"/>
        <v>0</v>
      </c>
      <c r="K98" s="222" t="str">
        <f t="shared" si="19"/>
        <v/>
      </c>
      <c r="L98" s="98" t="str">
        <f t="shared" si="20"/>
        <v/>
      </c>
      <c r="M98" s="7"/>
      <c r="N98" s="8" t="s">
        <v>41</v>
      </c>
      <c r="O98" s="99">
        <f t="shared" si="21"/>
        <v>0</v>
      </c>
      <c r="P98" s="100">
        <f t="shared" si="22"/>
        <v>0</v>
      </c>
      <c r="Q98" s="100">
        <f t="shared" si="23"/>
        <v>0</v>
      </c>
      <c r="R98" s="100">
        <f t="shared" si="24"/>
        <v>0</v>
      </c>
      <c r="S98" s="9">
        <f t="shared" si="25"/>
        <v>0</v>
      </c>
      <c r="T98" s="10">
        <f t="shared" si="26"/>
        <v>0</v>
      </c>
      <c r="U98" s="101">
        <f t="shared" si="27"/>
        <v>0</v>
      </c>
      <c r="V98" s="102">
        <f t="shared" si="28"/>
        <v>0</v>
      </c>
      <c r="W98" s="101">
        <f t="shared" si="29"/>
        <v>0</v>
      </c>
      <c r="X98" s="103">
        <f t="shared" si="30"/>
        <v>0</v>
      </c>
      <c r="Y98" s="101">
        <f t="shared" si="31"/>
        <v>0</v>
      </c>
      <c r="Z98" s="103">
        <f t="shared" si="32"/>
        <v>0</v>
      </c>
      <c r="AA98" s="58">
        <f t="shared" si="33"/>
        <v>0</v>
      </c>
      <c r="AB98" s="119">
        <f t="shared" si="34"/>
        <v>0</v>
      </c>
      <c r="AC98" s="104"/>
    </row>
    <row r="99" spans="1:29" ht="24.95" customHeight="1" x14ac:dyDescent="0.25">
      <c r="A99" s="55"/>
      <c r="B99" s="2"/>
      <c r="C99" s="2"/>
      <c r="D99" s="3"/>
      <c r="E99" s="4"/>
      <c r="F99" s="5"/>
      <c r="G99" s="5"/>
      <c r="H99" s="6"/>
      <c r="I99" s="6"/>
      <c r="J99" s="97">
        <f t="shared" si="18"/>
        <v>0</v>
      </c>
      <c r="K99" s="222" t="str">
        <f t="shared" si="19"/>
        <v/>
      </c>
      <c r="L99" s="98" t="str">
        <f t="shared" si="20"/>
        <v/>
      </c>
      <c r="M99" s="7"/>
      <c r="N99" s="8" t="s">
        <v>41</v>
      </c>
      <c r="O99" s="99">
        <f t="shared" si="21"/>
        <v>0</v>
      </c>
      <c r="P99" s="100">
        <f t="shared" si="22"/>
        <v>0</v>
      </c>
      <c r="Q99" s="100">
        <f t="shared" si="23"/>
        <v>0</v>
      </c>
      <c r="R99" s="100">
        <f t="shared" si="24"/>
        <v>0</v>
      </c>
      <c r="S99" s="9">
        <f t="shared" si="25"/>
        <v>0</v>
      </c>
      <c r="T99" s="10">
        <f t="shared" si="26"/>
        <v>0</v>
      </c>
      <c r="U99" s="101">
        <f t="shared" si="27"/>
        <v>0</v>
      </c>
      <c r="V99" s="102">
        <f t="shared" si="28"/>
        <v>0</v>
      </c>
      <c r="W99" s="101">
        <f t="shared" si="29"/>
        <v>0</v>
      </c>
      <c r="X99" s="103">
        <f t="shared" si="30"/>
        <v>0</v>
      </c>
      <c r="Y99" s="101">
        <f t="shared" si="31"/>
        <v>0</v>
      </c>
      <c r="Z99" s="103">
        <f t="shared" si="32"/>
        <v>0</v>
      </c>
      <c r="AA99" s="58">
        <f t="shared" si="33"/>
        <v>0</v>
      </c>
      <c r="AB99" s="119">
        <f t="shared" si="34"/>
        <v>0</v>
      </c>
      <c r="AC99" s="104"/>
    </row>
    <row r="100" spans="1:29" ht="24.95" customHeight="1" x14ac:dyDescent="0.25">
      <c r="A100" s="55"/>
      <c r="B100" s="2"/>
      <c r="C100" s="2"/>
      <c r="D100" s="3"/>
      <c r="E100" s="4"/>
      <c r="F100" s="5"/>
      <c r="G100" s="5"/>
      <c r="H100" s="6"/>
      <c r="I100" s="6"/>
      <c r="J100" s="97">
        <f t="shared" si="18"/>
        <v>0</v>
      </c>
      <c r="K100" s="222" t="str">
        <f t="shared" si="19"/>
        <v/>
      </c>
      <c r="L100" s="98" t="str">
        <f t="shared" si="20"/>
        <v/>
      </c>
      <c r="M100" s="7"/>
      <c r="N100" s="8" t="s">
        <v>41</v>
      </c>
      <c r="O100" s="99">
        <f t="shared" si="21"/>
        <v>0</v>
      </c>
      <c r="P100" s="100">
        <f t="shared" si="22"/>
        <v>0</v>
      </c>
      <c r="Q100" s="100">
        <f t="shared" si="23"/>
        <v>0</v>
      </c>
      <c r="R100" s="100">
        <f t="shared" si="24"/>
        <v>0</v>
      </c>
      <c r="S100" s="9">
        <f t="shared" si="25"/>
        <v>0</v>
      </c>
      <c r="T100" s="10">
        <f t="shared" si="26"/>
        <v>0</v>
      </c>
      <c r="U100" s="101">
        <f t="shared" si="27"/>
        <v>0</v>
      </c>
      <c r="V100" s="102">
        <f t="shared" si="28"/>
        <v>0</v>
      </c>
      <c r="W100" s="101">
        <f t="shared" si="29"/>
        <v>0</v>
      </c>
      <c r="X100" s="103">
        <f t="shared" si="30"/>
        <v>0</v>
      </c>
      <c r="Y100" s="101">
        <f t="shared" si="31"/>
        <v>0</v>
      </c>
      <c r="Z100" s="103">
        <f t="shared" si="32"/>
        <v>0</v>
      </c>
      <c r="AA100" s="58">
        <f t="shared" si="33"/>
        <v>0</v>
      </c>
      <c r="AB100" s="119">
        <f t="shared" si="34"/>
        <v>0</v>
      </c>
      <c r="AC100" s="104"/>
    </row>
    <row r="101" spans="1:29" ht="24.95" customHeight="1" x14ac:dyDescent="0.25">
      <c r="A101" s="55"/>
      <c r="B101" s="2"/>
      <c r="C101" s="2"/>
      <c r="D101" s="3"/>
      <c r="E101" s="4"/>
      <c r="F101" s="5"/>
      <c r="G101" s="5"/>
      <c r="H101" s="6"/>
      <c r="I101" s="6"/>
      <c r="J101" s="97">
        <f t="shared" si="18"/>
        <v>0</v>
      </c>
      <c r="K101" s="222" t="str">
        <f t="shared" si="19"/>
        <v/>
      </c>
      <c r="L101" s="98" t="str">
        <f t="shared" si="20"/>
        <v/>
      </c>
      <c r="M101" s="7"/>
      <c r="N101" s="8" t="s">
        <v>41</v>
      </c>
      <c r="O101" s="99">
        <f t="shared" si="21"/>
        <v>0</v>
      </c>
      <c r="P101" s="100">
        <f t="shared" si="22"/>
        <v>0</v>
      </c>
      <c r="Q101" s="100">
        <f t="shared" si="23"/>
        <v>0</v>
      </c>
      <c r="R101" s="100">
        <f t="shared" si="24"/>
        <v>0</v>
      </c>
      <c r="S101" s="9">
        <f t="shared" si="25"/>
        <v>0</v>
      </c>
      <c r="T101" s="10">
        <f t="shared" si="26"/>
        <v>0</v>
      </c>
      <c r="U101" s="101">
        <f t="shared" si="27"/>
        <v>0</v>
      </c>
      <c r="V101" s="102">
        <f t="shared" si="28"/>
        <v>0</v>
      </c>
      <c r="W101" s="101">
        <f t="shared" si="29"/>
        <v>0</v>
      </c>
      <c r="X101" s="103">
        <f t="shared" si="30"/>
        <v>0</v>
      </c>
      <c r="Y101" s="101">
        <f t="shared" si="31"/>
        <v>0</v>
      </c>
      <c r="Z101" s="103">
        <f t="shared" si="32"/>
        <v>0</v>
      </c>
      <c r="AA101" s="58">
        <f t="shared" si="33"/>
        <v>0</v>
      </c>
      <c r="AB101" s="119">
        <f t="shared" si="34"/>
        <v>0</v>
      </c>
      <c r="AC101" s="104"/>
    </row>
    <row r="102" spans="1:29" ht="24.95" customHeight="1" x14ac:dyDescent="0.25">
      <c r="A102" s="55"/>
      <c r="B102" s="2"/>
      <c r="C102" s="2"/>
      <c r="D102" s="3"/>
      <c r="E102" s="4"/>
      <c r="F102" s="5"/>
      <c r="G102" s="5"/>
      <c r="H102" s="6"/>
      <c r="I102" s="6"/>
      <c r="J102" s="97">
        <f t="shared" si="18"/>
        <v>0</v>
      </c>
      <c r="K102" s="222" t="str">
        <f t="shared" si="19"/>
        <v/>
      </c>
      <c r="L102" s="98" t="str">
        <f t="shared" si="20"/>
        <v/>
      </c>
      <c r="M102" s="7"/>
      <c r="N102" s="8" t="s">
        <v>41</v>
      </c>
      <c r="O102" s="99">
        <f t="shared" si="21"/>
        <v>0</v>
      </c>
      <c r="P102" s="100">
        <f t="shared" si="22"/>
        <v>0</v>
      </c>
      <c r="Q102" s="100">
        <f t="shared" si="23"/>
        <v>0</v>
      </c>
      <c r="R102" s="100">
        <f t="shared" si="24"/>
        <v>0</v>
      </c>
      <c r="S102" s="9">
        <f t="shared" si="25"/>
        <v>0</v>
      </c>
      <c r="T102" s="10">
        <f t="shared" si="26"/>
        <v>0</v>
      </c>
      <c r="U102" s="101">
        <f t="shared" si="27"/>
        <v>0</v>
      </c>
      <c r="V102" s="102">
        <f t="shared" si="28"/>
        <v>0</v>
      </c>
      <c r="W102" s="101">
        <f t="shared" si="29"/>
        <v>0</v>
      </c>
      <c r="X102" s="103">
        <f t="shared" si="30"/>
        <v>0</v>
      </c>
      <c r="Y102" s="101">
        <f t="shared" si="31"/>
        <v>0</v>
      </c>
      <c r="Z102" s="103">
        <f t="shared" si="32"/>
        <v>0</v>
      </c>
      <c r="AA102" s="58">
        <f t="shared" si="33"/>
        <v>0</v>
      </c>
      <c r="AB102" s="119">
        <f t="shared" si="34"/>
        <v>0</v>
      </c>
      <c r="AC102" s="104"/>
    </row>
    <row r="103" spans="1:29" ht="24.95" customHeight="1" x14ac:dyDescent="0.25">
      <c r="A103" s="55"/>
      <c r="B103" s="2"/>
      <c r="C103" s="2"/>
      <c r="D103" s="3"/>
      <c r="E103" s="4"/>
      <c r="F103" s="5"/>
      <c r="G103" s="5"/>
      <c r="H103" s="6"/>
      <c r="I103" s="6"/>
      <c r="J103" s="97">
        <f t="shared" si="18"/>
        <v>0</v>
      </c>
      <c r="K103" s="222" t="str">
        <f t="shared" si="19"/>
        <v/>
      </c>
      <c r="L103" s="98" t="str">
        <f t="shared" si="20"/>
        <v/>
      </c>
      <c r="M103" s="7"/>
      <c r="N103" s="8" t="s">
        <v>41</v>
      </c>
      <c r="O103" s="99">
        <f t="shared" si="21"/>
        <v>0</v>
      </c>
      <c r="P103" s="100">
        <f t="shared" si="22"/>
        <v>0</v>
      </c>
      <c r="Q103" s="100">
        <f t="shared" si="23"/>
        <v>0</v>
      </c>
      <c r="R103" s="100">
        <f t="shared" si="24"/>
        <v>0</v>
      </c>
      <c r="S103" s="9">
        <f t="shared" si="25"/>
        <v>0</v>
      </c>
      <c r="T103" s="10">
        <f t="shared" si="26"/>
        <v>0</v>
      </c>
      <c r="U103" s="101">
        <f t="shared" si="27"/>
        <v>0</v>
      </c>
      <c r="V103" s="102">
        <f t="shared" si="28"/>
        <v>0</v>
      </c>
      <c r="W103" s="101">
        <f t="shared" si="29"/>
        <v>0</v>
      </c>
      <c r="X103" s="103">
        <f t="shared" si="30"/>
        <v>0</v>
      </c>
      <c r="Y103" s="101">
        <f t="shared" si="31"/>
        <v>0</v>
      </c>
      <c r="Z103" s="103">
        <f t="shared" si="32"/>
        <v>0</v>
      </c>
      <c r="AA103" s="58">
        <f t="shared" si="33"/>
        <v>0</v>
      </c>
      <c r="AB103" s="119">
        <f t="shared" si="34"/>
        <v>0</v>
      </c>
      <c r="AC103" s="104"/>
    </row>
    <row r="104" spans="1:29" ht="24.95" customHeight="1" x14ac:dyDescent="0.25">
      <c r="A104" s="55"/>
      <c r="B104" s="2"/>
      <c r="C104" s="2"/>
      <c r="D104" s="3"/>
      <c r="E104" s="4"/>
      <c r="F104" s="5"/>
      <c r="G104" s="5"/>
      <c r="H104" s="6"/>
      <c r="I104" s="6"/>
      <c r="J104" s="97">
        <f t="shared" si="18"/>
        <v>0</v>
      </c>
      <c r="K104" s="222" t="str">
        <f t="shared" si="19"/>
        <v/>
      </c>
      <c r="L104" s="98" t="str">
        <f t="shared" si="20"/>
        <v/>
      </c>
      <c r="M104" s="7"/>
      <c r="N104" s="8" t="s">
        <v>41</v>
      </c>
      <c r="O104" s="99">
        <f t="shared" si="21"/>
        <v>0</v>
      </c>
      <c r="P104" s="100">
        <f t="shared" si="22"/>
        <v>0</v>
      </c>
      <c r="Q104" s="100">
        <f t="shared" si="23"/>
        <v>0</v>
      </c>
      <c r="R104" s="100">
        <f t="shared" si="24"/>
        <v>0</v>
      </c>
      <c r="S104" s="9">
        <f t="shared" si="25"/>
        <v>0</v>
      </c>
      <c r="T104" s="10">
        <f t="shared" si="26"/>
        <v>0</v>
      </c>
      <c r="U104" s="101">
        <f t="shared" si="27"/>
        <v>0</v>
      </c>
      <c r="V104" s="102">
        <f t="shared" si="28"/>
        <v>0</v>
      </c>
      <c r="W104" s="101">
        <f t="shared" si="29"/>
        <v>0</v>
      </c>
      <c r="X104" s="103">
        <f t="shared" si="30"/>
        <v>0</v>
      </c>
      <c r="Y104" s="101">
        <f t="shared" si="31"/>
        <v>0</v>
      </c>
      <c r="Z104" s="103">
        <f t="shared" si="32"/>
        <v>0</v>
      </c>
      <c r="AA104" s="58">
        <f t="shared" si="33"/>
        <v>0</v>
      </c>
      <c r="AB104" s="119">
        <f t="shared" si="34"/>
        <v>0</v>
      </c>
      <c r="AC104" s="104"/>
    </row>
    <row r="105" spans="1:29" ht="24.95" customHeight="1" x14ac:dyDescent="0.25">
      <c r="A105" s="55"/>
      <c r="B105" s="2"/>
      <c r="C105" s="2"/>
      <c r="D105" s="3"/>
      <c r="E105" s="4"/>
      <c r="F105" s="5"/>
      <c r="G105" s="5"/>
      <c r="H105" s="6"/>
      <c r="I105" s="6"/>
      <c r="J105" s="97">
        <f t="shared" si="18"/>
        <v>0</v>
      </c>
      <c r="K105" s="222" t="str">
        <f t="shared" si="19"/>
        <v/>
      </c>
      <c r="L105" s="98" t="str">
        <f t="shared" si="20"/>
        <v/>
      </c>
      <c r="M105" s="7"/>
      <c r="N105" s="8" t="s">
        <v>41</v>
      </c>
      <c r="O105" s="99">
        <f t="shared" si="21"/>
        <v>0</v>
      </c>
      <c r="P105" s="100">
        <f t="shared" si="22"/>
        <v>0</v>
      </c>
      <c r="Q105" s="100">
        <f t="shared" si="23"/>
        <v>0</v>
      </c>
      <c r="R105" s="100">
        <f t="shared" si="24"/>
        <v>0</v>
      </c>
      <c r="S105" s="9">
        <f t="shared" si="25"/>
        <v>0</v>
      </c>
      <c r="T105" s="10">
        <f t="shared" si="26"/>
        <v>0</v>
      </c>
      <c r="U105" s="101">
        <f t="shared" si="27"/>
        <v>0</v>
      </c>
      <c r="V105" s="102">
        <f t="shared" si="28"/>
        <v>0</v>
      </c>
      <c r="W105" s="101">
        <f t="shared" si="29"/>
        <v>0</v>
      </c>
      <c r="X105" s="103">
        <f t="shared" si="30"/>
        <v>0</v>
      </c>
      <c r="Y105" s="101">
        <f t="shared" si="31"/>
        <v>0</v>
      </c>
      <c r="Z105" s="103">
        <f t="shared" si="32"/>
        <v>0</v>
      </c>
      <c r="AA105" s="58">
        <f t="shared" si="33"/>
        <v>0</v>
      </c>
      <c r="AB105" s="119">
        <f t="shared" si="34"/>
        <v>0</v>
      </c>
      <c r="AC105" s="104"/>
    </row>
    <row r="106" spans="1:29" ht="24.95" customHeight="1" x14ac:dyDescent="0.25">
      <c r="A106" s="55"/>
      <c r="B106" s="2"/>
      <c r="C106" s="2"/>
      <c r="D106" s="3"/>
      <c r="E106" s="4"/>
      <c r="F106" s="5"/>
      <c r="G106" s="5"/>
      <c r="H106" s="6"/>
      <c r="I106" s="6"/>
      <c r="J106" s="97">
        <f t="shared" si="18"/>
        <v>0</v>
      </c>
      <c r="K106" s="222" t="str">
        <f t="shared" si="19"/>
        <v/>
      </c>
      <c r="L106" s="98" t="str">
        <f t="shared" si="20"/>
        <v/>
      </c>
      <c r="M106" s="7"/>
      <c r="N106" s="8" t="s">
        <v>41</v>
      </c>
      <c r="O106" s="99">
        <f t="shared" si="21"/>
        <v>0</v>
      </c>
      <c r="P106" s="100">
        <f t="shared" si="22"/>
        <v>0</v>
      </c>
      <c r="Q106" s="100">
        <f t="shared" si="23"/>
        <v>0</v>
      </c>
      <c r="R106" s="100">
        <f t="shared" si="24"/>
        <v>0</v>
      </c>
      <c r="S106" s="9">
        <f t="shared" si="25"/>
        <v>0</v>
      </c>
      <c r="T106" s="10">
        <f t="shared" si="26"/>
        <v>0</v>
      </c>
      <c r="U106" s="101">
        <f t="shared" si="27"/>
        <v>0</v>
      </c>
      <c r="V106" s="102">
        <f t="shared" si="28"/>
        <v>0</v>
      </c>
      <c r="W106" s="101">
        <f t="shared" si="29"/>
        <v>0</v>
      </c>
      <c r="X106" s="103">
        <f t="shared" si="30"/>
        <v>0</v>
      </c>
      <c r="Y106" s="101">
        <f t="shared" si="31"/>
        <v>0</v>
      </c>
      <c r="Z106" s="103">
        <f t="shared" si="32"/>
        <v>0</v>
      </c>
      <c r="AA106" s="58">
        <f t="shared" si="33"/>
        <v>0</v>
      </c>
      <c r="AB106" s="119">
        <f t="shared" si="34"/>
        <v>0</v>
      </c>
      <c r="AC106" s="104"/>
    </row>
    <row r="107" spans="1:29" ht="24.95" customHeight="1" x14ac:dyDescent="0.25">
      <c r="A107" s="55"/>
      <c r="B107" s="2"/>
      <c r="C107" s="2"/>
      <c r="D107" s="3"/>
      <c r="E107" s="4"/>
      <c r="F107" s="5"/>
      <c r="G107" s="5"/>
      <c r="H107" s="6"/>
      <c r="I107" s="6"/>
      <c r="J107" s="97">
        <f t="shared" si="18"/>
        <v>0</v>
      </c>
      <c r="K107" s="222" t="str">
        <f t="shared" si="19"/>
        <v/>
      </c>
      <c r="L107" s="98" t="str">
        <f t="shared" si="20"/>
        <v/>
      </c>
      <c r="M107" s="7"/>
      <c r="N107" s="8" t="s">
        <v>41</v>
      </c>
      <c r="O107" s="99">
        <f t="shared" si="21"/>
        <v>0</v>
      </c>
      <c r="P107" s="100">
        <f t="shared" si="22"/>
        <v>0</v>
      </c>
      <c r="Q107" s="100">
        <f t="shared" si="23"/>
        <v>0</v>
      </c>
      <c r="R107" s="100">
        <f t="shared" si="24"/>
        <v>0</v>
      </c>
      <c r="S107" s="9">
        <f t="shared" si="25"/>
        <v>0</v>
      </c>
      <c r="T107" s="10">
        <f t="shared" si="26"/>
        <v>0</v>
      </c>
      <c r="U107" s="101">
        <f t="shared" si="27"/>
        <v>0</v>
      </c>
      <c r="V107" s="102">
        <f t="shared" si="28"/>
        <v>0</v>
      </c>
      <c r="W107" s="101">
        <f t="shared" si="29"/>
        <v>0</v>
      </c>
      <c r="X107" s="103">
        <f t="shared" si="30"/>
        <v>0</v>
      </c>
      <c r="Y107" s="101">
        <f t="shared" si="31"/>
        <v>0</v>
      </c>
      <c r="Z107" s="103">
        <f t="shared" si="32"/>
        <v>0</v>
      </c>
      <c r="AA107" s="58">
        <f t="shared" si="33"/>
        <v>0</v>
      </c>
      <c r="AB107" s="119">
        <f t="shared" si="34"/>
        <v>0</v>
      </c>
      <c r="AC107" s="104"/>
    </row>
    <row r="108" spans="1:29" ht="24.95" customHeight="1" x14ac:dyDescent="0.25">
      <c r="A108" s="55"/>
      <c r="B108" s="2"/>
      <c r="C108" s="2"/>
      <c r="D108" s="3"/>
      <c r="E108" s="4"/>
      <c r="F108" s="5"/>
      <c r="G108" s="5"/>
      <c r="H108" s="6"/>
      <c r="I108" s="6"/>
      <c r="J108" s="97">
        <f t="shared" si="18"/>
        <v>0</v>
      </c>
      <c r="K108" s="222" t="str">
        <f t="shared" si="19"/>
        <v/>
      </c>
      <c r="L108" s="98" t="str">
        <f t="shared" si="20"/>
        <v/>
      </c>
      <c r="M108" s="7"/>
      <c r="N108" s="8" t="s">
        <v>41</v>
      </c>
      <c r="O108" s="99">
        <f t="shared" si="21"/>
        <v>0</v>
      </c>
      <c r="P108" s="100">
        <f t="shared" si="22"/>
        <v>0</v>
      </c>
      <c r="Q108" s="100">
        <f t="shared" si="23"/>
        <v>0</v>
      </c>
      <c r="R108" s="100">
        <f t="shared" si="24"/>
        <v>0</v>
      </c>
      <c r="S108" s="9">
        <f t="shared" si="25"/>
        <v>0</v>
      </c>
      <c r="T108" s="10">
        <f t="shared" si="26"/>
        <v>0</v>
      </c>
      <c r="U108" s="101">
        <f t="shared" si="27"/>
        <v>0</v>
      </c>
      <c r="V108" s="102">
        <f t="shared" si="28"/>
        <v>0</v>
      </c>
      <c r="W108" s="101">
        <f t="shared" si="29"/>
        <v>0</v>
      </c>
      <c r="X108" s="103">
        <f t="shared" si="30"/>
        <v>0</v>
      </c>
      <c r="Y108" s="101">
        <f t="shared" si="31"/>
        <v>0</v>
      </c>
      <c r="Z108" s="103">
        <f t="shared" si="32"/>
        <v>0</v>
      </c>
      <c r="AA108" s="58">
        <f t="shared" si="33"/>
        <v>0</v>
      </c>
      <c r="AB108" s="119">
        <f t="shared" si="34"/>
        <v>0</v>
      </c>
      <c r="AC108" s="104"/>
    </row>
    <row r="109" spans="1:29" ht="24.95" customHeight="1" x14ac:dyDescent="0.25">
      <c r="A109" s="55"/>
      <c r="B109" s="2"/>
      <c r="C109" s="2"/>
      <c r="D109" s="3"/>
      <c r="E109" s="4"/>
      <c r="F109" s="5"/>
      <c r="G109" s="5"/>
      <c r="H109" s="6"/>
      <c r="I109" s="6"/>
      <c r="J109" s="97">
        <f t="shared" si="18"/>
        <v>0</v>
      </c>
      <c r="K109" s="222" t="str">
        <f t="shared" si="19"/>
        <v/>
      </c>
      <c r="L109" s="98" t="str">
        <f t="shared" si="20"/>
        <v/>
      </c>
      <c r="M109" s="7"/>
      <c r="N109" s="8" t="s">
        <v>41</v>
      </c>
      <c r="O109" s="99">
        <f t="shared" si="21"/>
        <v>0</v>
      </c>
      <c r="P109" s="100">
        <f t="shared" si="22"/>
        <v>0</v>
      </c>
      <c r="Q109" s="100">
        <f t="shared" si="23"/>
        <v>0</v>
      </c>
      <c r="R109" s="100">
        <f t="shared" si="24"/>
        <v>0</v>
      </c>
      <c r="S109" s="9">
        <f t="shared" si="25"/>
        <v>0</v>
      </c>
      <c r="T109" s="10">
        <f t="shared" si="26"/>
        <v>0</v>
      </c>
      <c r="U109" s="101">
        <f t="shared" si="27"/>
        <v>0</v>
      </c>
      <c r="V109" s="102">
        <f t="shared" si="28"/>
        <v>0</v>
      </c>
      <c r="W109" s="101">
        <f t="shared" si="29"/>
        <v>0</v>
      </c>
      <c r="X109" s="103">
        <f t="shared" si="30"/>
        <v>0</v>
      </c>
      <c r="Y109" s="101">
        <f t="shared" si="31"/>
        <v>0</v>
      </c>
      <c r="Z109" s="103">
        <f t="shared" si="32"/>
        <v>0</v>
      </c>
      <c r="AA109" s="58">
        <f t="shared" si="33"/>
        <v>0</v>
      </c>
      <c r="AB109" s="119">
        <f t="shared" si="34"/>
        <v>0</v>
      </c>
      <c r="AC109" s="104"/>
    </row>
    <row r="110" spans="1:29" ht="24.95" customHeight="1" x14ac:dyDescent="0.25">
      <c r="A110" s="55"/>
      <c r="B110" s="2"/>
      <c r="C110" s="2"/>
      <c r="D110" s="3"/>
      <c r="E110" s="4"/>
      <c r="F110" s="5"/>
      <c r="G110" s="5"/>
      <c r="H110" s="6"/>
      <c r="I110" s="6"/>
      <c r="J110" s="97">
        <f t="shared" si="18"/>
        <v>0</v>
      </c>
      <c r="K110" s="222" t="str">
        <f t="shared" si="19"/>
        <v/>
      </c>
      <c r="L110" s="98" t="str">
        <f t="shared" si="20"/>
        <v/>
      </c>
      <c r="M110" s="7"/>
      <c r="N110" s="8" t="s">
        <v>41</v>
      </c>
      <c r="O110" s="99">
        <f t="shared" si="21"/>
        <v>0</v>
      </c>
      <c r="P110" s="100">
        <f t="shared" si="22"/>
        <v>0</v>
      </c>
      <c r="Q110" s="100">
        <f t="shared" si="23"/>
        <v>0</v>
      </c>
      <c r="R110" s="100">
        <f t="shared" si="24"/>
        <v>0</v>
      </c>
      <c r="S110" s="9">
        <f t="shared" si="25"/>
        <v>0</v>
      </c>
      <c r="T110" s="10">
        <f t="shared" si="26"/>
        <v>0</v>
      </c>
      <c r="U110" s="101">
        <f t="shared" si="27"/>
        <v>0</v>
      </c>
      <c r="V110" s="102">
        <f t="shared" si="28"/>
        <v>0</v>
      </c>
      <c r="W110" s="101">
        <f t="shared" si="29"/>
        <v>0</v>
      </c>
      <c r="X110" s="103">
        <f t="shared" si="30"/>
        <v>0</v>
      </c>
      <c r="Y110" s="101">
        <f t="shared" si="31"/>
        <v>0</v>
      </c>
      <c r="Z110" s="103">
        <f t="shared" si="32"/>
        <v>0</v>
      </c>
      <c r="AA110" s="58">
        <f t="shared" si="33"/>
        <v>0</v>
      </c>
      <c r="AB110" s="119">
        <f t="shared" si="34"/>
        <v>0</v>
      </c>
      <c r="AC110" s="104"/>
    </row>
    <row r="111" spans="1:29" ht="24.95" customHeight="1" x14ac:dyDescent="0.25">
      <c r="A111" s="55"/>
      <c r="B111" s="2"/>
      <c r="C111" s="2"/>
      <c r="D111" s="3"/>
      <c r="E111" s="4"/>
      <c r="F111" s="5"/>
      <c r="G111" s="5"/>
      <c r="H111" s="6"/>
      <c r="I111" s="6"/>
      <c r="J111" s="97">
        <f t="shared" si="18"/>
        <v>0</v>
      </c>
      <c r="K111" s="222" t="str">
        <f t="shared" si="19"/>
        <v/>
      </c>
      <c r="L111" s="98" t="str">
        <f t="shared" si="20"/>
        <v/>
      </c>
      <c r="M111" s="7"/>
      <c r="N111" s="8" t="s">
        <v>41</v>
      </c>
      <c r="O111" s="99">
        <f t="shared" si="21"/>
        <v>0</v>
      </c>
      <c r="P111" s="100">
        <f t="shared" si="22"/>
        <v>0</v>
      </c>
      <c r="Q111" s="100">
        <f t="shared" si="23"/>
        <v>0</v>
      </c>
      <c r="R111" s="100">
        <f t="shared" si="24"/>
        <v>0</v>
      </c>
      <c r="S111" s="9">
        <f t="shared" si="25"/>
        <v>0</v>
      </c>
      <c r="T111" s="10">
        <f t="shared" si="26"/>
        <v>0</v>
      </c>
      <c r="U111" s="101">
        <f t="shared" si="27"/>
        <v>0</v>
      </c>
      <c r="V111" s="102">
        <f t="shared" si="28"/>
        <v>0</v>
      </c>
      <c r="W111" s="101">
        <f t="shared" si="29"/>
        <v>0</v>
      </c>
      <c r="X111" s="103">
        <f t="shared" si="30"/>
        <v>0</v>
      </c>
      <c r="Y111" s="101">
        <f t="shared" si="31"/>
        <v>0</v>
      </c>
      <c r="Z111" s="103">
        <f t="shared" si="32"/>
        <v>0</v>
      </c>
      <c r="AA111" s="58">
        <f t="shared" si="33"/>
        <v>0</v>
      </c>
      <c r="AB111" s="119">
        <f t="shared" si="34"/>
        <v>0</v>
      </c>
      <c r="AC111" s="104"/>
    </row>
    <row r="112" spans="1:29" ht="24.95" customHeight="1" x14ac:dyDescent="0.25">
      <c r="A112" s="55"/>
      <c r="B112" s="2"/>
      <c r="C112" s="2"/>
      <c r="D112" s="3"/>
      <c r="E112" s="4"/>
      <c r="F112" s="5"/>
      <c r="G112" s="5"/>
      <c r="H112" s="6"/>
      <c r="I112" s="6"/>
      <c r="J112" s="97">
        <f t="shared" si="18"/>
        <v>0</v>
      </c>
      <c r="K112" s="222" t="str">
        <f t="shared" si="19"/>
        <v/>
      </c>
      <c r="L112" s="98" t="str">
        <f t="shared" si="20"/>
        <v/>
      </c>
      <c r="M112" s="7"/>
      <c r="N112" s="8" t="s">
        <v>41</v>
      </c>
      <c r="O112" s="99">
        <f t="shared" si="21"/>
        <v>0</v>
      </c>
      <c r="P112" s="100">
        <f t="shared" si="22"/>
        <v>0</v>
      </c>
      <c r="Q112" s="100">
        <f t="shared" si="23"/>
        <v>0</v>
      </c>
      <c r="R112" s="100">
        <f t="shared" si="24"/>
        <v>0</v>
      </c>
      <c r="S112" s="9">
        <f t="shared" si="25"/>
        <v>0</v>
      </c>
      <c r="T112" s="10">
        <f t="shared" si="26"/>
        <v>0</v>
      </c>
      <c r="U112" s="101">
        <f t="shared" si="27"/>
        <v>0</v>
      </c>
      <c r="V112" s="102">
        <f t="shared" si="28"/>
        <v>0</v>
      </c>
      <c r="W112" s="101">
        <f t="shared" si="29"/>
        <v>0</v>
      </c>
      <c r="X112" s="103">
        <f t="shared" si="30"/>
        <v>0</v>
      </c>
      <c r="Y112" s="101">
        <f t="shared" si="31"/>
        <v>0</v>
      </c>
      <c r="Z112" s="103">
        <f t="shared" si="32"/>
        <v>0</v>
      </c>
      <c r="AA112" s="58">
        <f t="shared" si="33"/>
        <v>0</v>
      </c>
      <c r="AB112" s="119">
        <f t="shared" si="34"/>
        <v>0</v>
      </c>
      <c r="AC112" s="104"/>
    </row>
    <row r="113" spans="1:29" ht="24.95" customHeight="1" x14ac:dyDescent="0.25">
      <c r="A113" s="55"/>
      <c r="B113" s="2"/>
      <c r="C113" s="2"/>
      <c r="D113" s="3"/>
      <c r="E113" s="4"/>
      <c r="F113" s="5"/>
      <c r="G113" s="5"/>
      <c r="H113" s="6"/>
      <c r="I113" s="6"/>
      <c r="J113" s="97">
        <f t="shared" si="18"/>
        <v>0</v>
      </c>
      <c r="K113" s="222" t="str">
        <f t="shared" si="19"/>
        <v/>
      </c>
      <c r="L113" s="98" t="str">
        <f t="shared" si="20"/>
        <v/>
      </c>
      <c r="M113" s="7"/>
      <c r="N113" s="8" t="s">
        <v>41</v>
      </c>
      <c r="O113" s="99">
        <f t="shared" si="21"/>
        <v>0</v>
      </c>
      <c r="P113" s="100">
        <f t="shared" si="22"/>
        <v>0</v>
      </c>
      <c r="Q113" s="100">
        <f t="shared" si="23"/>
        <v>0</v>
      </c>
      <c r="R113" s="100">
        <f t="shared" si="24"/>
        <v>0</v>
      </c>
      <c r="S113" s="9">
        <f t="shared" si="25"/>
        <v>0</v>
      </c>
      <c r="T113" s="10">
        <f t="shared" si="26"/>
        <v>0</v>
      </c>
      <c r="U113" s="101">
        <f t="shared" si="27"/>
        <v>0</v>
      </c>
      <c r="V113" s="102">
        <f t="shared" si="28"/>
        <v>0</v>
      </c>
      <c r="W113" s="101">
        <f t="shared" si="29"/>
        <v>0</v>
      </c>
      <c r="X113" s="103">
        <f t="shared" si="30"/>
        <v>0</v>
      </c>
      <c r="Y113" s="101">
        <f t="shared" si="31"/>
        <v>0</v>
      </c>
      <c r="Z113" s="103">
        <f t="shared" si="32"/>
        <v>0</v>
      </c>
      <c r="AA113" s="58">
        <f t="shared" si="33"/>
        <v>0</v>
      </c>
      <c r="AB113" s="119">
        <f t="shared" si="34"/>
        <v>0</v>
      </c>
      <c r="AC113" s="104"/>
    </row>
    <row r="114" spans="1:29" ht="24.95" customHeight="1" x14ac:dyDescent="0.25">
      <c r="A114" s="55"/>
      <c r="B114" s="2"/>
      <c r="C114" s="2"/>
      <c r="D114" s="3"/>
      <c r="E114" s="4"/>
      <c r="F114" s="5"/>
      <c r="G114" s="5"/>
      <c r="H114" s="6"/>
      <c r="I114" s="6"/>
      <c r="J114" s="97">
        <f t="shared" si="18"/>
        <v>0</v>
      </c>
      <c r="K114" s="222" t="str">
        <f t="shared" si="19"/>
        <v/>
      </c>
      <c r="L114" s="98" t="str">
        <f t="shared" si="20"/>
        <v/>
      </c>
      <c r="M114" s="7"/>
      <c r="N114" s="8" t="s">
        <v>41</v>
      </c>
      <c r="O114" s="99">
        <f t="shared" si="21"/>
        <v>0</v>
      </c>
      <c r="P114" s="100">
        <f t="shared" si="22"/>
        <v>0</v>
      </c>
      <c r="Q114" s="100">
        <f t="shared" si="23"/>
        <v>0</v>
      </c>
      <c r="R114" s="100">
        <f t="shared" si="24"/>
        <v>0</v>
      </c>
      <c r="S114" s="9">
        <f t="shared" si="25"/>
        <v>0</v>
      </c>
      <c r="T114" s="10">
        <f t="shared" si="26"/>
        <v>0</v>
      </c>
      <c r="U114" s="101">
        <f t="shared" si="27"/>
        <v>0</v>
      </c>
      <c r="V114" s="102">
        <f t="shared" si="28"/>
        <v>0</v>
      </c>
      <c r="W114" s="101">
        <f t="shared" si="29"/>
        <v>0</v>
      </c>
      <c r="X114" s="103">
        <f t="shared" si="30"/>
        <v>0</v>
      </c>
      <c r="Y114" s="101">
        <f t="shared" si="31"/>
        <v>0</v>
      </c>
      <c r="Z114" s="103">
        <f t="shared" si="32"/>
        <v>0</v>
      </c>
      <c r="AA114" s="58">
        <f t="shared" si="33"/>
        <v>0</v>
      </c>
      <c r="AB114" s="119">
        <f t="shared" si="34"/>
        <v>0</v>
      </c>
      <c r="AC114" s="104"/>
    </row>
    <row r="115" spans="1:29" ht="24.95" customHeight="1" x14ac:dyDescent="0.25">
      <c r="A115" s="55"/>
      <c r="B115" s="2"/>
      <c r="C115" s="2"/>
      <c r="D115" s="3"/>
      <c r="E115" s="4"/>
      <c r="F115" s="5"/>
      <c r="G115" s="5"/>
      <c r="H115" s="6"/>
      <c r="I115" s="6"/>
      <c r="J115" s="97">
        <f t="shared" si="18"/>
        <v>0</v>
      </c>
      <c r="K115" s="222" t="str">
        <f t="shared" si="19"/>
        <v/>
      </c>
      <c r="L115" s="98" t="str">
        <f t="shared" si="20"/>
        <v/>
      </c>
      <c r="M115" s="7"/>
      <c r="N115" s="8" t="s">
        <v>41</v>
      </c>
      <c r="O115" s="99">
        <f t="shared" si="21"/>
        <v>0</v>
      </c>
      <c r="P115" s="100">
        <f t="shared" si="22"/>
        <v>0</v>
      </c>
      <c r="Q115" s="100">
        <f t="shared" si="23"/>
        <v>0</v>
      </c>
      <c r="R115" s="100">
        <f t="shared" si="24"/>
        <v>0</v>
      </c>
      <c r="S115" s="9">
        <f t="shared" si="25"/>
        <v>0</v>
      </c>
      <c r="T115" s="10">
        <f t="shared" si="26"/>
        <v>0</v>
      </c>
      <c r="U115" s="101">
        <f t="shared" si="27"/>
        <v>0</v>
      </c>
      <c r="V115" s="102">
        <f t="shared" si="28"/>
        <v>0</v>
      </c>
      <c r="W115" s="101">
        <f t="shared" si="29"/>
        <v>0</v>
      </c>
      <c r="X115" s="103">
        <f t="shared" si="30"/>
        <v>0</v>
      </c>
      <c r="Y115" s="101">
        <f t="shared" si="31"/>
        <v>0</v>
      </c>
      <c r="Z115" s="103">
        <f t="shared" si="32"/>
        <v>0</v>
      </c>
      <c r="AA115" s="58">
        <f t="shared" si="33"/>
        <v>0</v>
      </c>
      <c r="AB115" s="119">
        <f t="shared" si="34"/>
        <v>0</v>
      </c>
      <c r="AC115" s="104"/>
    </row>
    <row r="116" spans="1:29" ht="24.95" customHeight="1" x14ac:dyDescent="0.25">
      <c r="A116" s="55"/>
      <c r="B116" s="2"/>
      <c r="C116" s="2"/>
      <c r="D116" s="3"/>
      <c r="E116" s="4"/>
      <c r="F116" s="5"/>
      <c r="G116" s="5"/>
      <c r="H116" s="6"/>
      <c r="I116" s="6"/>
      <c r="J116" s="97">
        <f t="shared" si="18"/>
        <v>0</v>
      </c>
      <c r="K116" s="222" t="str">
        <f t="shared" si="19"/>
        <v/>
      </c>
      <c r="L116" s="98" t="str">
        <f t="shared" si="20"/>
        <v/>
      </c>
      <c r="M116" s="7"/>
      <c r="N116" s="8" t="s">
        <v>41</v>
      </c>
      <c r="O116" s="99">
        <f t="shared" si="21"/>
        <v>0</v>
      </c>
      <c r="P116" s="100">
        <f t="shared" si="22"/>
        <v>0</v>
      </c>
      <c r="Q116" s="100">
        <f t="shared" si="23"/>
        <v>0</v>
      </c>
      <c r="R116" s="100">
        <f t="shared" si="24"/>
        <v>0</v>
      </c>
      <c r="S116" s="9">
        <f t="shared" si="25"/>
        <v>0</v>
      </c>
      <c r="T116" s="10">
        <f t="shared" si="26"/>
        <v>0</v>
      </c>
      <c r="U116" s="101">
        <f t="shared" si="27"/>
        <v>0</v>
      </c>
      <c r="V116" s="102">
        <f t="shared" si="28"/>
        <v>0</v>
      </c>
      <c r="W116" s="101">
        <f t="shared" si="29"/>
        <v>0</v>
      </c>
      <c r="X116" s="103">
        <f t="shared" si="30"/>
        <v>0</v>
      </c>
      <c r="Y116" s="101">
        <f t="shared" si="31"/>
        <v>0</v>
      </c>
      <c r="Z116" s="103">
        <f t="shared" si="32"/>
        <v>0</v>
      </c>
      <c r="AA116" s="58">
        <f t="shared" si="33"/>
        <v>0</v>
      </c>
      <c r="AB116" s="119">
        <f t="shared" si="34"/>
        <v>0</v>
      </c>
      <c r="AC116" s="104"/>
    </row>
    <row r="117" spans="1:29" ht="24.95" customHeight="1" x14ac:dyDescent="0.25">
      <c r="A117" s="55"/>
      <c r="B117" s="2"/>
      <c r="C117" s="2"/>
      <c r="D117" s="3"/>
      <c r="E117" s="4"/>
      <c r="F117" s="5"/>
      <c r="G117" s="5"/>
      <c r="H117" s="6"/>
      <c r="I117" s="6"/>
      <c r="J117" s="97">
        <f t="shared" si="18"/>
        <v>0</v>
      </c>
      <c r="K117" s="222" t="str">
        <f t="shared" si="19"/>
        <v/>
      </c>
      <c r="L117" s="98" t="str">
        <f t="shared" si="20"/>
        <v/>
      </c>
      <c r="M117" s="7"/>
      <c r="N117" s="8" t="s">
        <v>41</v>
      </c>
      <c r="O117" s="99">
        <f t="shared" si="21"/>
        <v>0</v>
      </c>
      <c r="P117" s="100">
        <f t="shared" si="22"/>
        <v>0</v>
      </c>
      <c r="Q117" s="100">
        <f t="shared" si="23"/>
        <v>0</v>
      </c>
      <c r="R117" s="100">
        <f t="shared" si="24"/>
        <v>0</v>
      </c>
      <c r="S117" s="9">
        <f t="shared" si="25"/>
        <v>0</v>
      </c>
      <c r="T117" s="10">
        <f t="shared" si="26"/>
        <v>0</v>
      </c>
      <c r="U117" s="101">
        <f t="shared" si="27"/>
        <v>0</v>
      </c>
      <c r="V117" s="102">
        <f t="shared" si="28"/>
        <v>0</v>
      </c>
      <c r="W117" s="101">
        <f t="shared" si="29"/>
        <v>0</v>
      </c>
      <c r="X117" s="103">
        <f t="shared" si="30"/>
        <v>0</v>
      </c>
      <c r="Y117" s="101">
        <f t="shared" si="31"/>
        <v>0</v>
      </c>
      <c r="Z117" s="103">
        <f t="shared" si="32"/>
        <v>0</v>
      </c>
      <c r="AA117" s="58">
        <f t="shared" si="33"/>
        <v>0</v>
      </c>
      <c r="AB117" s="119">
        <f t="shared" si="34"/>
        <v>0</v>
      </c>
      <c r="AC117" s="104"/>
    </row>
    <row r="118" spans="1:29" ht="24.95" customHeight="1" x14ac:dyDescent="0.25">
      <c r="A118" s="55"/>
      <c r="B118" s="2"/>
      <c r="C118" s="2"/>
      <c r="D118" s="3"/>
      <c r="E118" s="4"/>
      <c r="F118" s="5"/>
      <c r="G118" s="5"/>
      <c r="H118" s="6"/>
      <c r="I118" s="6"/>
      <c r="J118" s="97">
        <f t="shared" si="18"/>
        <v>0</v>
      </c>
      <c r="K118" s="222" t="str">
        <f t="shared" si="19"/>
        <v/>
      </c>
      <c r="L118" s="98" t="str">
        <f t="shared" si="20"/>
        <v/>
      </c>
      <c r="M118" s="7"/>
      <c r="N118" s="8" t="s">
        <v>41</v>
      </c>
      <c r="O118" s="99">
        <f t="shared" si="21"/>
        <v>0</v>
      </c>
      <c r="P118" s="100">
        <f t="shared" si="22"/>
        <v>0</v>
      </c>
      <c r="Q118" s="100">
        <f t="shared" si="23"/>
        <v>0</v>
      </c>
      <c r="R118" s="100">
        <f t="shared" si="24"/>
        <v>0</v>
      </c>
      <c r="S118" s="9">
        <f t="shared" si="25"/>
        <v>0</v>
      </c>
      <c r="T118" s="10">
        <f t="shared" si="26"/>
        <v>0</v>
      </c>
      <c r="U118" s="101">
        <f t="shared" si="27"/>
        <v>0</v>
      </c>
      <c r="V118" s="102">
        <f t="shared" si="28"/>
        <v>0</v>
      </c>
      <c r="W118" s="101">
        <f t="shared" si="29"/>
        <v>0</v>
      </c>
      <c r="X118" s="103">
        <f t="shared" si="30"/>
        <v>0</v>
      </c>
      <c r="Y118" s="101">
        <f t="shared" si="31"/>
        <v>0</v>
      </c>
      <c r="Z118" s="103">
        <f t="shared" si="32"/>
        <v>0</v>
      </c>
      <c r="AA118" s="58">
        <f t="shared" si="33"/>
        <v>0</v>
      </c>
      <c r="AB118" s="119">
        <f t="shared" si="34"/>
        <v>0</v>
      </c>
      <c r="AC118" s="104"/>
    </row>
    <row r="119" spans="1:29" ht="24.95" customHeight="1" x14ac:dyDescent="0.25">
      <c r="A119" s="55"/>
      <c r="B119" s="2"/>
      <c r="C119" s="2"/>
      <c r="D119" s="3"/>
      <c r="E119" s="4"/>
      <c r="F119" s="5"/>
      <c r="G119" s="5"/>
      <c r="H119" s="6"/>
      <c r="I119" s="6"/>
      <c r="J119" s="97">
        <f t="shared" si="18"/>
        <v>0</v>
      </c>
      <c r="K119" s="222" t="str">
        <f t="shared" si="19"/>
        <v/>
      </c>
      <c r="L119" s="98" t="str">
        <f t="shared" si="20"/>
        <v/>
      </c>
      <c r="M119" s="7"/>
      <c r="N119" s="8" t="s">
        <v>41</v>
      </c>
      <c r="O119" s="99">
        <f t="shared" si="21"/>
        <v>0</v>
      </c>
      <c r="P119" s="100">
        <f t="shared" si="22"/>
        <v>0</v>
      </c>
      <c r="Q119" s="100">
        <f t="shared" si="23"/>
        <v>0</v>
      </c>
      <c r="R119" s="100">
        <f t="shared" si="24"/>
        <v>0</v>
      </c>
      <c r="S119" s="9">
        <f t="shared" si="25"/>
        <v>0</v>
      </c>
      <c r="T119" s="10">
        <f t="shared" si="26"/>
        <v>0</v>
      </c>
      <c r="U119" s="101">
        <f t="shared" si="27"/>
        <v>0</v>
      </c>
      <c r="V119" s="102">
        <f t="shared" si="28"/>
        <v>0</v>
      </c>
      <c r="W119" s="101">
        <f t="shared" si="29"/>
        <v>0</v>
      </c>
      <c r="X119" s="103">
        <f t="shared" si="30"/>
        <v>0</v>
      </c>
      <c r="Y119" s="101">
        <f t="shared" si="31"/>
        <v>0</v>
      </c>
      <c r="Z119" s="103">
        <f t="shared" si="32"/>
        <v>0</v>
      </c>
      <c r="AA119" s="58">
        <f t="shared" si="33"/>
        <v>0</v>
      </c>
      <c r="AB119" s="119">
        <f t="shared" si="34"/>
        <v>0</v>
      </c>
      <c r="AC119" s="104"/>
    </row>
    <row r="120" spans="1:29" ht="24.95" customHeight="1" x14ac:dyDescent="0.25">
      <c r="A120" s="55"/>
      <c r="B120" s="2"/>
      <c r="C120" s="2"/>
      <c r="D120" s="3"/>
      <c r="E120" s="4"/>
      <c r="F120" s="5"/>
      <c r="G120" s="5"/>
      <c r="H120" s="6"/>
      <c r="I120" s="6"/>
      <c r="J120" s="97">
        <f t="shared" si="18"/>
        <v>0</v>
      </c>
      <c r="K120" s="222" t="str">
        <f t="shared" si="19"/>
        <v/>
      </c>
      <c r="L120" s="98" t="str">
        <f t="shared" si="20"/>
        <v/>
      </c>
      <c r="M120" s="7"/>
      <c r="N120" s="8" t="s">
        <v>41</v>
      </c>
      <c r="O120" s="99">
        <f t="shared" si="21"/>
        <v>0</v>
      </c>
      <c r="P120" s="100">
        <f t="shared" si="22"/>
        <v>0</v>
      </c>
      <c r="Q120" s="100">
        <f t="shared" si="23"/>
        <v>0</v>
      </c>
      <c r="R120" s="100">
        <f t="shared" si="24"/>
        <v>0</v>
      </c>
      <c r="S120" s="9">
        <f t="shared" si="25"/>
        <v>0</v>
      </c>
      <c r="T120" s="10">
        <f t="shared" si="26"/>
        <v>0</v>
      </c>
      <c r="U120" s="101">
        <f t="shared" si="27"/>
        <v>0</v>
      </c>
      <c r="V120" s="102">
        <f t="shared" si="28"/>
        <v>0</v>
      </c>
      <c r="W120" s="101">
        <f t="shared" si="29"/>
        <v>0</v>
      </c>
      <c r="X120" s="103">
        <f t="shared" si="30"/>
        <v>0</v>
      </c>
      <c r="Y120" s="101">
        <f t="shared" si="31"/>
        <v>0</v>
      </c>
      <c r="Z120" s="103">
        <f t="shared" si="32"/>
        <v>0</v>
      </c>
      <c r="AA120" s="58">
        <f t="shared" si="33"/>
        <v>0</v>
      </c>
      <c r="AB120" s="119">
        <f t="shared" si="34"/>
        <v>0</v>
      </c>
      <c r="AC120" s="104"/>
    </row>
    <row r="121" spans="1:29" ht="24.95" customHeight="1" x14ac:dyDescent="0.25">
      <c r="A121" s="55"/>
      <c r="B121" s="2"/>
      <c r="C121" s="2"/>
      <c r="D121" s="3"/>
      <c r="E121" s="4"/>
      <c r="F121" s="5"/>
      <c r="G121" s="5"/>
      <c r="H121" s="6"/>
      <c r="I121" s="6"/>
      <c r="J121" s="97">
        <f t="shared" si="18"/>
        <v>0</v>
      </c>
      <c r="K121" s="222" t="str">
        <f t="shared" si="19"/>
        <v/>
      </c>
      <c r="L121" s="98" t="str">
        <f t="shared" si="20"/>
        <v/>
      </c>
      <c r="M121" s="7"/>
      <c r="N121" s="8" t="s">
        <v>41</v>
      </c>
      <c r="O121" s="99">
        <f t="shared" si="21"/>
        <v>0</v>
      </c>
      <c r="P121" s="100">
        <f t="shared" si="22"/>
        <v>0</v>
      </c>
      <c r="Q121" s="100">
        <f t="shared" si="23"/>
        <v>0</v>
      </c>
      <c r="R121" s="100">
        <f t="shared" si="24"/>
        <v>0</v>
      </c>
      <c r="S121" s="9">
        <f t="shared" si="25"/>
        <v>0</v>
      </c>
      <c r="T121" s="10">
        <f t="shared" si="26"/>
        <v>0</v>
      </c>
      <c r="U121" s="101">
        <f t="shared" si="27"/>
        <v>0</v>
      </c>
      <c r="V121" s="102">
        <f t="shared" si="28"/>
        <v>0</v>
      </c>
      <c r="W121" s="101">
        <f t="shared" si="29"/>
        <v>0</v>
      </c>
      <c r="X121" s="103">
        <f t="shared" si="30"/>
        <v>0</v>
      </c>
      <c r="Y121" s="101">
        <f t="shared" si="31"/>
        <v>0</v>
      </c>
      <c r="Z121" s="103">
        <f t="shared" si="32"/>
        <v>0</v>
      </c>
      <c r="AA121" s="58">
        <f t="shared" si="33"/>
        <v>0</v>
      </c>
      <c r="AB121" s="119">
        <f t="shared" si="34"/>
        <v>0</v>
      </c>
      <c r="AC121" s="104"/>
    </row>
    <row r="122" spans="1:29" ht="24.95" customHeight="1" x14ac:dyDescent="0.25">
      <c r="A122" s="55"/>
      <c r="B122" s="2"/>
      <c r="C122" s="2"/>
      <c r="D122" s="3"/>
      <c r="E122" s="4"/>
      <c r="F122" s="5"/>
      <c r="G122" s="5"/>
      <c r="H122" s="6"/>
      <c r="I122" s="6"/>
      <c r="J122" s="97">
        <f t="shared" si="18"/>
        <v>0</v>
      </c>
      <c r="K122" s="222" t="str">
        <f t="shared" si="19"/>
        <v/>
      </c>
      <c r="L122" s="98" t="str">
        <f t="shared" si="20"/>
        <v/>
      </c>
      <c r="M122" s="7"/>
      <c r="N122" s="8" t="s">
        <v>41</v>
      </c>
      <c r="O122" s="99">
        <f t="shared" si="21"/>
        <v>0</v>
      </c>
      <c r="P122" s="100">
        <f t="shared" si="22"/>
        <v>0</v>
      </c>
      <c r="Q122" s="100">
        <f t="shared" si="23"/>
        <v>0</v>
      </c>
      <c r="R122" s="100">
        <f t="shared" si="24"/>
        <v>0</v>
      </c>
      <c r="S122" s="9">
        <f t="shared" si="25"/>
        <v>0</v>
      </c>
      <c r="T122" s="10">
        <f t="shared" si="26"/>
        <v>0</v>
      </c>
      <c r="U122" s="101">
        <f t="shared" si="27"/>
        <v>0</v>
      </c>
      <c r="V122" s="102">
        <f t="shared" si="28"/>
        <v>0</v>
      </c>
      <c r="W122" s="101">
        <f t="shared" si="29"/>
        <v>0</v>
      </c>
      <c r="X122" s="103">
        <f t="shared" si="30"/>
        <v>0</v>
      </c>
      <c r="Y122" s="101">
        <f t="shared" si="31"/>
        <v>0</v>
      </c>
      <c r="Z122" s="103">
        <f t="shared" si="32"/>
        <v>0</v>
      </c>
      <c r="AA122" s="58">
        <f t="shared" si="33"/>
        <v>0</v>
      </c>
      <c r="AB122" s="119">
        <f t="shared" si="34"/>
        <v>0</v>
      </c>
      <c r="AC122" s="104"/>
    </row>
    <row r="123" spans="1:29" ht="24.95" customHeight="1" x14ac:dyDescent="0.25">
      <c r="A123" s="55"/>
      <c r="B123" s="2"/>
      <c r="C123" s="2"/>
      <c r="D123" s="3"/>
      <c r="E123" s="4"/>
      <c r="F123" s="5"/>
      <c r="G123" s="5"/>
      <c r="H123" s="6"/>
      <c r="I123" s="6"/>
      <c r="J123" s="97">
        <f t="shared" si="18"/>
        <v>0</v>
      </c>
      <c r="K123" s="222" t="str">
        <f t="shared" si="19"/>
        <v/>
      </c>
      <c r="L123" s="98" t="str">
        <f t="shared" si="20"/>
        <v/>
      </c>
      <c r="M123" s="7"/>
      <c r="N123" s="8" t="s">
        <v>41</v>
      </c>
      <c r="O123" s="99">
        <f t="shared" si="21"/>
        <v>0</v>
      </c>
      <c r="P123" s="100">
        <f t="shared" si="22"/>
        <v>0</v>
      </c>
      <c r="Q123" s="100">
        <f t="shared" si="23"/>
        <v>0</v>
      </c>
      <c r="R123" s="100">
        <f t="shared" si="24"/>
        <v>0</v>
      </c>
      <c r="S123" s="9">
        <f t="shared" si="25"/>
        <v>0</v>
      </c>
      <c r="T123" s="10">
        <f t="shared" si="26"/>
        <v>0</v>
      </c>
      <c r="U123" s="101">
        <f t="shared" si="27"/>
        <v>0</v>
      </c>
      <c r="V123" s="102">
        <f t="shared" si="28"/>
        <v>0</v>
      </c>
      <c r="W123" s="101">
        <f t="shared" si="29"/>
        <v>0</v>
      </c>
      <c r="X123" s="103">
        <f t="shared" si="30"/>
        <v>0</v>
      </c>
      <c r="Y123" s="101">
        <f t="shared" si="31"/>
        <v>0</v>
      </c>
      <c r="Z123" s="103">
        <f t="shared" si="32"/>
        <v>0</v>
      </c>
      <c r="AA123" s="58">
        <f t="shared" si="33"/>
        <v>0</v>
      </c>
      <c r="AB123" s="119">
        <f t="shared" si="34"/>
        <v>0</v>
      </c>
      <c r="AC123" s="104"/>
    </row>
    <row r="124" spans="1:29" ht="24.95" customHeight="1" x14ac:dyDescent="0.25">
      <c r="A124" s="55"/>
      <c r="B124" s="2"/>
      <c r="C124" s="2"/>
      <c r="D124" s="3"/>
      <c r="E124" s="4"/>
      <c r="F124" s="5"/>
      <c r="G124" s="5"/>
      <c r="H124" s="6"/>
      <c r="I124" s="6"/>
      <c r="J124" s="97">
        <f t="shared" si="18"/>
        <v>0</v>
      </c>
      <c r="K124" s="222" t="str">
        <f t="shared" si="19"/>
        <v/>
      </c>
      <c r="L124" s="98" t="str">
        <f t="shared" si="20"/>
        <v/>
      </c>
      <c r="M124" s="7"/>
      <c r="N124" s="8" t="s">
        <v>41</v>
      </c>
      <c r="O124" s="99">
        <f t="shared" si="21"/>
        <v>0</v>
      </c>
      <c r="P124" s="100">
        <f t="shared" si="22"/>
        <v>0</v>
      </c>
      <c r="Q124" s="100">
        <f t="shared" si="23"/>
        <v>0</v>
      </c>
      <c r="R124" s="100">
        <f t="shared" si="24"/>
        <v>0</v>
      </c>
      <c r="S124" s="9">
        <f t="shared" si="25"/>
        <v>0</v>
      </c>
      <c r="T124" s="10">
        <f t="shared" si="26"/>
        <v>0</v>
      </c>
      <c r="U124" s="101">
        <f t="shared" si="27"/>
        <v>0</v>
      </c>
      <c r="V124" s="102">
        <f t="shared" si="28"/>
        <v>0</v>
      </c>
      <c r="W124" s="101">
        <f t="shared" si="29"/>
        <v>0</v>
      </c>
      <c r="X124" s="103">
        <f t="shared" si="30"/>
        <v>0</v>
      </c>
      <c r="Y124" s="101">
        <f t="shared" si="31"/>
        <v>0</v>
      </c>
      <c r="Z124" s="103">
        <f t="shared" si="32"/>
        <v>0</v>
      </c>
      <c r="AA124" s="58">
        <f t="shared" si="33"/>
        <v>0</v>
      </c>
      <c r="AB124" s="119">
        <f t="shared" si="34"/>
        <v>0</v>
      </c>
      <c r="AC124" s="104"/>
    </row>
    <row r="125" spans="1:29" ht="24.95" customHeight="1" x14ac:dyDescent="0.25">
      <c r="A125" s="55"/>
      <c r="B125" s="2"/>
      <c r="C125" s="2"/>
      <c r="D125" s="3"/>
      <c r="E125" s="4"/>
      <c r="F125" s="5"/>
      <c r="G125" s="5"/>
      <c r="H125" s="6"/>
      <c r="I125" s="6"/>
      <c r="J125" s="97">
        <f t="shared" si="18"/>
        <v>0</v>
      </c>
      <c r="K125" s="222" t="str">
        <f t="shared" si="19"/>
        <v/>
      </c>
      <c r="L125" s="98" t="str">
        <f t="shared" si="20"/>
        <v/>
      </c>
      <c r="M125" s="7"/>
      <c r="N125" s="8" t="s">
        <v>41</v>
      </c>
      <c r="O125" s="99">
        <f t="shared" si="21"/>
        <v>0</v>
      </c>
      <c r="P125" s="100">
        <f t="shared" si="22"/>
        <v>0</v>
      </c>
      <c r="Q125" s="100">
        <f t="shared" si="23"/>
        <v>0</v>
      </c>
      <c r="R125" s="100">
        <f t="shared" si="24"/>
        <v>0</v>
      </c>
      <c r="S125" s="9">
        <f t="shared" si="25"/>
        <v>0</v>
      </c>
      <c r="T125" s="10">
        <f t="shared" si="26"/>
        <v>0</v>
      </c>
      <c r="U125" s="101">
        <f t="shared" si="27"/>
        <v>0</v>
      </c>
      <c r="V125" s="102">
        <f t="shared" si="28"/>
        <v>0</v>
      </c>
      <c r="W125" s="101">
        <f t="shared" si="29"/>
        <v>0</v>
      </c>
      <c r="X125" s="103">
        <f t="shared" si="30"/>
        <v>0</v>
      </c>
      <c r="Y125" s="101">
        <f t="shared" si="31"/>
        <v>0</v>
      </c>
      <c r="Z125" s="103">
        <f t="shared" si="32"/>
        <v>0</v>
      </c>
      <c r="AA125" s="58">
        <f t="shared" si="33"/>
        <v>0</v>
      </c>
      <c r="AB125" s="119">
        <f t="shared" si="34"/>
        <v>0</v>
      </c>
      <c r="AC125" s="104"/>
    </row>
    <row r="126" spans="1:29" ht="24.95" customHeight="1" x14ac:dyDescent="0.25">
      <c r="A126" s="55"/>
      <c r="B126" s="2"/>
      <c r="C126" s="2"/>
      <c r="D126" s="3"/>
      <c r="E126" s="4"/>
      <c r="F126" s="5"/>
      <c r="G126" s="5"/>
      <c r="H126" s="6"/>
      <c r="I126" s="6"/>
      <c r="J126" s="97">
        <f t="shared" si="18"/>
        <v>0</v>
      </c>
      <c r="K126" s="222" t="str">
        <f t="shared" si="19"/>
        <v/>
      </c>
      <c r="L126" s="98" t="str">
        <f t="shared" si="20"/>
        <v/>
      </c>
      <c r="M126" s="7"/>
      <c r="N126" s="8" t="s">
        <v>41</v>
      </c>
      <c r="O126" s="99">
        <f t="shared" si="21"/>
        <v>0</v>
      </c>
      <c r="P126" s="100">
        <f t="shared" si="22"/>
        <v>0</v>
      </c>
      <c r="Q126" s="100">
        <f t="shared" si="23"/>
        <v>0</v>
      </c>
      <c r="R126" s="100">
        <f t="shared" si="24"/>
        <v>0</v>
      </c>
      <c r="S126" s="9">
        <f t="shared" si="25"/>
        <v>0</v>
      </c>
      <c r="T126" s="10">
        <f t="shared" si="26"/>
        <v>0</v>
      </c>
      <c r="U126" s="101">
        <f t="shared" si="27"/>
        <v>0</v>
      </c>
      <c r="V126" s="102">
        <f t="shared" si="28"/>
        <v>0</v>
      </c>
      <c r="W126" s="101">
        <f t="shared" si="29"/>
        <v>0</v>
      </c>
      <c r="X126" s="103">
        <f t="shared" si="30"/>
        <v>0</v>
      </c>
      <c r="Y126" s="101">
        <f t="shared" si="31"/>
        <v>0</v>
      </c>
      <c r="Z126" s="103">
        <f t="shared" si="32"/>
        <v>0</v>
      </c>
      <c r="AA126" s="58">
        <f t="shared" si="33"/>
        <v>0</v>
      </c>
      <c r="AB126" s="119">
        <f t="shared" si="34"/>
        <v>0</v>
      </c>
      <c r="AC126" s="104"/>
    </row>
    <row r="127" spans="1:29" ht="24.95" customHeight="1" x14ac:dyDescent="0.25">
      <c r="A127" s="55"/>
      <c r="B127" s="2"/>
      <c r="C127" s="2"/>
      <c r="D127" s="3"/>
      <c r="E127" s="4"/>
      <c r="F127" s="5"/>
      <c r="G127" s="5"/>
      <c r="H127" s="6"/>
      <c r="I127" s="6"/>
      <c r="J127" s="97">
        <f t="shared" si="18"/>
        <v>0</v>
      </c>
      <c r="K127" s="222" t="str">
        <f t="shared" si="19"/>
        <v/>
      </c>
      <c r="L127" s="98" t="str">
        <f t="shared" si="20"/>
        <v/>
      </c>
      <c r="M127" s="7"/>
      <c r="N127" s="8" t="s">
        <v>41</v>
      </c>
      <c r="O127" s="99">
        <f t="shared" si="21"/>
        <v>0</v>
      </c>
      <c r="P127" s="100">
        <f t="shared" si="22"/>
        <v>0</v>
      </c>
      <c r="Q127" s="100">
        <f t="shared" si="23"/>
        <v>0</v>
      </c>
      <c r="R127" s="100">
        <f t="shared" si="24"/>
        <v>0</v>
      </c>
      <c r="S127" s="9">
        <f t="shared" si="25"/>
        <v>0</v>
      </c>
      <c r="T127" s="10">
        <f t="shared" si="26"/>
        <v>0</v>
      </c>
      <c r="U127" s="101">
        <f t="shared" si="27"/>
        <v>0</v>
      </c>
      <c r="V127" s="102">
        <f t="shared" si="28"/>
        <v>0</v>
      </c>
      <c r="W127" s="101">
        <f t="shared" si="29"/>
        <v>0</v>
      </c>
      <c r="X127" s="103">
        <f t="shared" si="30"/>
        <v>0</v>
      </c>
      <c r="Y127" s="101">
        <f t="shared" si="31"/>
        <v>0</v>
      </c>
      <c r="Z127" s="103">
        <f t="shared" si="32"/>
        <v>0</v>
      </c>
      <c r="AA127" s="58">
        <f t="shared" si="33"/>
        <v>0</v>
      </c>
      <c r="AB127" s="119">
        <f t="shared" si="34"/>
        <v>0</v>
      </c>
      <c r="AC127" s="104"/>
    </row>
    <row r="128" spans="1:29" ht="24.95" customHeight="1" x14ac:dyDescent="0.25">
      <c r="A128" s="55"/>
      <c r="B128" s="2"/>
      <c r="C128" s="2"/>
      <c r="D128" s="3"/>
      <c r="E128" s="4"/>
      <c r="F128" s="5"/>
      <c r="G128" s="5"/>
      <c r="H128" s="6"/>
      <c r="I128" s="6"/>
      <c r="J128" s="97">
        <f t="shared" si="18"/>
        <v>0</v>
      </c>
      <c r="K128" s="222" t="str">
        <f t="shared" si="19"/>
        <v/>
      </c>
      <c r="L128" s="98" t="str">
        <f t="shared" si="20"/>
        <v/>
      </c>
      <c r="M128" s="7"/>
      <c r="N128" s="8" t="s">
        <v>41</v>
      </c>
      <c r="O128" s="99">
        <f t="shared" si="21"/>
        <v>0</v>
      </c>
      <c r="P128" s="100">
        <f t="shared" si="22"/>
        <v>0</v>
      </c>
      <c r="Q128" s="100">
        <f t="shared" si="23"/>
        <v>0</v>
      </c>
      <c r="R128" s="100">
        <f t="shared" si="24"/>
        <v>0</v>
      </c>
      <c r="S128" s="9">
        <f t="shared" si="25"/>
        <v>0</v>
      </c>
      <c r="T128" s="10">
        <f t="shared" si="26"/>
        <v>0</v>
      </c>
      <c r="U128" s="101">
        <f t="shared" si="27"/>
        <v>0</v>
      </c>
      <c r="V128" s="102">
        <f t="shared" si="28"/>
        <v>0</v>
      </c>
      <c r="W128" s="101">
        <f t="shared" si="29"/>
        <v>0</v>
      </c>
      <c r="X128" s="103">
        <f t="shared" si="30"/>
        <v>0</v>
      </c>
      <c r="Y128" s="101">
        <f t="shared" si="31"/>
        <v>0</v>
      </c>
      <c r="Z128" s="103">
        <f t="shared" si="32"/>
        <v>0</v>
      </c>
      <c r="AA128" s="58">
        <f t="shared" si="33"/>
        <v>0</v>
      </c>
      <c r="AB128" s="119">
        <f t="shared" si="34"/>
        <v>0</v>
      </c>
      <c r="AC128" s="104"/>
    </row>
    <row r="129" spans="1:29" ht="24.95" customHeight="1" x14ac:dyDescent="0.25">
      <c r="A129" s="55"/>
      <c r="B129" s="2"/>
      <c r="C129" s="2"/>
      <c r="D129" s="3"/>
      <c r="E129" s="4"/>
      <c r="F129" s="5"/>
      <c r="G129" s="5"/>
      <c r="H129" s="6"/>
      <c r="I129" s="6"/>
      <c r="J129" s="97">
        <f t="shared" si="18"/>
        <v>0</v>
      </c>
      <c r="K129" s="222" t="str">
        <f t="shared" si="19"/>
        <v/>
      </c>
      <c r="L129" s="98" t="str">
        <f t="shared" si="20"/>
        <v/>
      </c>
      <c r="M129" s="7"/>
      <c r="N129" s="8" t="s">
        <v>41</v>
      </c>
      <c r="O129" s="99">
        <f t="shared" si="21"/>
        <v>0</v>
      </c>
      <c r="P129" s="100">
        <f t="shared" si="22"/>
        <v>0</v>
      </c>
      <c r="Q129" s="100">
        <f t="shared" si="23"/>
        <v>0</v>
      </c>
      <c r="R129" s="100">
        <f t="shared" si="24"/>
        <v>0</v>
      </c>
      <c r="S129" s="9">
        <f t="shared" si="25"/>
        <v>0</v>
      </c>
      <c r="T129" s="10">
        <f t="shared" si="26"/>
        <v>0</v>
      </c>
      <c r="U129" s="101">
        <f t="shared" si="27"/>
        <v>0</v>
      </c>
      <c r="V129" s="102">
        <f t="shared" si="28"/>
        <v>0</v>
      </c>
      <c r="W129" s="101">
        <f t="shared" si="29"/>
        <v>0</v>
      </c>
      <c r="X129" s="103">
        <f t="shared" si="30"/>
        <v>0</v>
      </c>
      <c r="Y129" s="101">
        <f t="shared" si="31"/>
        <v>0</v>
      </c>
      <c r="Z129" s="103">
        <f t="shared" si="32"/>
        <v>0</v>
      </c>
      <c r="AA129" s="58">
        <f t="shared" si="33"/>
        <v>0</v>
      </c>
      <c r="AB129" s="119">
        <f t="shared" si="34"/>
        <v>0</v>
      </c>
      <c r="AC129" s="104"/>
    </row>
    <row r="130" spans="1:29" ht="24.95" customHeight="1" x14ac:dyDescent="0.25">
      <c r="A130" s="55"/>
      <c r="B130" s="2"/>
      <c r="C130" s="2"/>
      <c r="D130" s="3"/>
      <c r="E130" s="4"/>
      <c r="F130" s="5"/>
      <c r="G130" s="5"/>
      <c r="H130" s="6"/>
      <c r="I130" s="6"/>
      <c r="J130" s="97">
        <f t="shared" si="18"/>
        <v>0</v>
      </c>
      <c r="K130" s="222" t="str">
        <f t="shared" si="19"/>
        <v/>
      </c>
      <c r="L130" s="98" t="str">
        <f t="shared" si="20"/>
        <v/>
      </c>
      <c r="M130" s="7"/>
      <c r="N130" s="8" t="s">
        <v>41</v>
      </c>
      <c r="O130" s="99">
        <f t="shared" si="21"/>
        <v>0</v>
      </c>
      <c r="P130" s="100">
        <f t="shared" si="22"/>
        <v>0</v>
      </c>
      <c r="Q130" s="100">
        <f t="shared" si="23"/>
        <v>0</v>
      </c>
      <c r="R130" s="100">
        <f t="shared" si="24"/>
        <v>0</v>
      </c>
      <c r="S130" s="9">
        <f t="shared" si="25"/>
        <v>0</v>
      </c>
      <c r="T130" s="10">
        <f t="shared" si="26"/>
        <v>0</v>
      </c>
      <c r="U130" s="101">
        <f t="shared" si="27"/>
        <v>0</v>
      </c>
      <c r="V130" s="102">
        <f t="shared" si="28"/>
        <v>0</v>
      </c>
      <c r="W130" s="101">
        <f t="shared" si="29"/>
        <v>0</v>
      </c>
      <c r="X130" s="103">
        <f t="shared" si="30"/>
        <v>0</v>
      </c>
      <c r="Y130" s="101">
        <f t="shared" si="31"/>
        <v>0</v>
      </c>
      <c r="Z130" s="103">
        <f t="shared" si="32"/>
        <v>0</v>
      </c>
      <c r="AA130" s="58">
        <f t="shared" si="33"/>
        <v>0</v>
      </c>
      <c r="AB130" s="119">
        <f t="shared" si="34"/>
        <v>0</v>
      </c>
      <c r="AC130" s="104"/>
    </row>
    <row r="131" spans="1:29" ht="24.95" customHeight="1" x14ac:dyDescent="0.25">
      <c r="A131" s="55"/>
      <c r="B131" s="2"/>
      <c r="C131" s="2"/>
      <c r="D131" s="3"/>
      <c r="E131" s="4"/>
      <c r="F131" s="5"/>
      <c r="G131" s="5"/>
      <c r="H131" s="6"/>
      <c r="I131" s="6"/>
      <c r="J131" s="97">
        <f t="shared" si="18"/>
        <v>0</v>
      </c>
      <c r="K131" s="222" t="str">
        <f t="shared" si="19"/>
        <v/>
      </c>
      <c r="L131" s="98" t="str">
        <f t="shared" si="20"/>
        <v/>
      </c>
      <c r="M131" s="7"/>
      <c r="N131" s="8" t="s">
        <v>41</v>
      </c>
      <c r="O131" s="99">
        <f t="shared" si="21"/>
        <v>0</v>
      </c>
      <c r="P131" s="100">
        <f t="shared" si="22"/>
        <v>0</v>
      </c>
      <c r="Q131" s="100">
        <f t="shared" si="23"/>
        <v>0</v>
      </c>
      <c r="R131" s="100">
        <f t="shared" si="24"/>
        <v>0</v>
      </c>
      <c r="S131" s="9">
        <f t="shared" si="25"/>
        <v>0</v>
      </c>
      <c r="T131" s="10">
        <f t="shared" si="26"/>
        <v>0</v>
      </c>
      <c r="U131" s="101">
        <f t="shared" si="27"/>
        <v>0</v>
      </c>
      <c r="V131" s="102">
        <f t="shared" si="28"/>
        <v>0</v>
      </c>
      <c r="W131" s="101">
        <f t="shared" si="29"/>
        <v>0</v>
      </c>
      <c r="X131" s="103">
        <f t="shared" si="30"/>
        <v>0</v>
      </c>
      <c r="Y131" s="101">
        <f t="shared" si="31"/>
        <v>0</v>
      </c>
      <c r="Z131" s="103">
        <f t="shared" si="32"/>
        <v>0</v>
      </c>
      <c r="AA131" s="58">
        <f t="shared" si="33"/>
        <v>0</v>
      </c>
      <c r="AB131" s="119">
        <f t="shared" si="34"/>
        <v>0</v>
      </c>
      <c r="AC131" s="104"/>
    </row>
    <row r="132" spans="1:29" ht="24.95" customHeight="1" x14ac:dyDescent="0.25">
      <c r="A132" s="55"/>
      <c r="B132" s="2"/>
      <c r="C132" s="2"/>
      <c r="D132" s="3"/>
      <c r="E132" s="4"/>
      <c r="F132" s="5"/>
      <c r="G132" s="5"/>
      <c r="H132" s="6"/>
      <c r="I132" s="6"/>
      <c r="J132" s="97">
        <f t="shared" si="18"/>
        <v>0</v>
      </c>
      <c r="K132" s="222" t="str">
        <f t="shared" si="19"/>
        <v/>
      </c>
      <c r="L132" s="98" t="str">
        <f t="shared" si="20"/>
        <v/>
      </c>
      <c r="M132" s="7"/>
      <c r="N132" s="8" t="s">
        <v>41</v>
      </c>
      <c r="O132" s="99">
        <f t="shared" si="21"/>
        <v>0</v>
      </c>
      <c r="P132" s="100">
        <f t="shared" si="22"/>
        <v>0</v>
      </c>
      <c r="Q132" s="100">
        <f t="shared" si="23"/>
        <v>0</v>
      </c>
      <c r="R132" s="100">
        <f t="shared" si="24"/>
        <v>0</v>
      </c>
      <c r="S132" s="9">
        <f t="shared" si="25"/>
        <v>0</v>
      </c>
      <c r="T132" s="10">
        <f t="shared" si="26"/>
        <v>0</v>
      </c>
      <c r="U132" s="101">
        <f t="shared" si="27"/>
        <v>0</v>
      </c>
      <c r="V132" s="102">
        <f t="shared" si="28"/>
        <v>0</v>
      </c>
      <c r="W132" s="101">
        <f t="shared" si="29"/>
        <v>0</v>
      </c>
      <c r="X132" s="103">
        <f t="shared" si="30"/>
        <v>0</v>
      </c>
      <c r="Y132" s="101">
        <f t="shared" si="31"/>
        <v>0</v>
      </c>
      <c r="Z132" s="103">
        <f t="shared" si="32"/>
        <v>0</v>
      </c>
      <c r="AA132" s="58">
        <f t="shared" si="33"/>
        <v>0</v>
      </c>
      <c r="AB132" s="119">
        <f t="shared" si="34"/>
        <v>0</v>
      </c>
      <c r="AC132" s="104"/>
    </row>
    <row r="133" spans="1:29" ht="24.95" customHeight="1" x14ac:dyDescent="0.25">
      <c r="A133" s="55"/>
      <c r="B133" s="2"/>
      <c r="C133" s="2"/>
      <c r="D133" s="3"/>
      <c r="E133" s="4"/>
      <c r="F133" s="5"/>
      <c r="G133" s="5"/>
      <c r="H133" s="6"/>
      <c r="I133" s="6"/>
      <c r="J133" s="97">
        <f t="shared" si="18"/>
        <v>0</v>
      </c>
      <c r="K133" s="222" t="str">
        <f t="shared" si="19"/>
        <v/>
      </c>
      <c r="L133" s="98" t="str">
        <f t="shared" si="20"/>
        <v/>
      </c>
      <c r="M133" s="7"/>
      <c r="N133" s="8" t="s">
        <v>41</v>
      </c>
      <c r="O133" s="99">
        <f t="shared" si="21"/>
        <v>0</v>
      </c>
      <c r="P133" s="100">
        <f t="shared" si="22"/>
        <v>0</v>
      </c>
      <c r="Q133" s="100">
        <f t="shared" si="23"/>
        <v>0</v>
      </c>
      <c r="R133" s="100">
        <f t="shared" si="24"/>
        <v>0</v>
      </c>
      <c r="S133" s="9">
        <f t="shared" si="25"/>
        <v>0</v>
      </c>
      <c r="T133" s="10">
        <f t="shared" si="26"/>
        <v>0</v>
      </c>
      <c r="U133" s="101">
        <f t="shared" si="27"/>
        <v>0</v>
      </c>
      <c r="V133" s="102">
        <f t="shared" si="28"/>
        <v>0</v>
      </c>
      <c r="W133" s="101">
        <f t="shared" si="29"/>
        <v>0</v>
      </c>
      <c r="X133" s="103">
        <f t="shared" si="30"/>
        <v>0</v>
      </c>
      <c r="Y133" s="101">
        <f t="shared" si="31"/>
        <v>0</v>
      </c>
      <c r="Z133" s="103">
        <f t="shared" si="32"/>
        <v>0</v>
      </c>
      <c r="AA133" s="58">
        <f t="shared" si="33"/>
        <v>0</v>
      </c>
      <c r="AB133" s="119">
        <f t="shared" si="34"/>
        <v>0</v>
      </c>
      <c r="AC133" s="104"/>
    </row>
    <row r="134" spans="1:29" ht="24.95" customHeight="1" x14ac:dyDescent="0.25">
      <c r="A134" s="55"/>
      <c r="B134" s="2"/>
      <c r="C134" s="2"/>
      <c r="D134" s="3"/>
      <c r="E134" s="4"/>
      <c r="F134" s="5"/>
      <c r="G134" s="5"/>
      <c r="H134" s="6"/>
      <c r="I134" s="6"/>
      <c r="J134" s="97">
        <f t="shared" si="18"/>
        <v>0</v>
      </c>
      <c r="K134" s="222" t="str">
        <f t="shared" si="19"/>
        <v/>
      </c>
      <c r="L134" s="98" t="str">
        <f t="shared" si="20"/>
        <v/>
      </c>
      <c r="M134" s="7"/>
      <c r="N134" s="8" t="s">
        <v>41</v>
      </c>
      <c r="O134" s="99">
        <f t="shared" si="21"/>
        <v>0</v>
      </c>
      <c r="P134" s="100">
        <f t="shared" si="22"/>
        <v>0</v>
      </c>
      <c r="Q134" s="100">
        <f t="shared" si="23"/>
        <v>0</v>
      </c>
      <c r="R134" s="100">
        <f t="shared" si="24"/>
        <v>0</v>
      </c>
      <c r="S134" s="9">
        <f t="shared" si="25"/>
        <v>0</v>
      </c>
      <c r="T134" s="10">
        <f t="shared" si="26"/>
        <v>0</v>
      </c>
      <c r="U134" s="101">
        <f t="shared" si="27"/>
        <v>0</v>
      </c>
      <c r="V134" s="102">
        <f t="shared" si="28"/>
        <v>0</v>
      </c>
      <c r="W134" s="101">
        <f t="shared" si="29"/>
        <v>0</v>
      </c>
      <c r="X134" s="103">
        <f t="shared" si="30"/>
        <v>0</v>
      </c>
      <c r="Y134" s="101">
        <f t="shared" si="31"/>
        <v>0</v>
      </c>
      <c r="Z134" s="103">
        <f t="shared" si="32"/>
        <v>0</v>
      </c>
      <c r="AA134" s="58">
        <f t="shared" si="33"/>
        <v>0</v>
      </c>
      <c r="AB134" s="119">
        <f t="shared" si="34"/>
        <v>0</v>
      </c>
      <c r="AC134" s="104"/>
    </row>
    <row r="135" spans="1:29" ht="24.95" customHeight="1" x14ac:dyDescent="0.25">
      <c r="A135" s="55"/>
      <c r="B135" s="2"/>
      <c r="C135" s="2"/>
      <c r="D135" s="3"/>
      <c r="E135" s="4"/>
      <c r="F135" s="5"/>
      <c r="G135" s="5"/>
      <c r="H135" s="6"/>
      <c r="I135" s="6"/>
      <c r="J135" s="97">
        <f t="shared" ref="J135:J149" si="35">H135+I135</f>
        <v>0</v>
      </c>
      <c r="K135" s="222" t="str">
        <f t="shared" ref="K135:K149" si="36">IF(J135&gt;0,IF(F135="","Inserire periodo in colonne F e G",IF(G135="","Inserire periodo in colonne F e G",IF(H135="","Inserire gg. di presenza in colonna H",IF(J135&gt;(G135-F135+1),"Errore n. max Giorni! Verificare periodo inserito",IF(M135="","Inserire Isee in colonna M",IF(N135="","selezionare si/no colonna N",IF((G135-F135+1)=J135,"ok",""))))))),IF(AND(J135=0,F135&gt;0,G135&gt;0),"inserire giorni colonne H/I",""))</f>
        <v/>
      </c>
      <c r="L135" s="98" t="str">
        <f t="shared" ref="L135:L149" si="37">IF(J135&gt;0,(G135-F135+1)-I135,"")</f>
        <v/>
      </c>
      <c r="M135" s="7"/>
      <c r="N135" s="8" t="s">
        <v>41</v>
      </c>
      <c r="O135" s="99">
        <f t="shared" ref="O135:O149" si="38">IF(H135&gt;0,49.2,0)</f>
        <v>0</v>
      </c>
      <c r="P135" s="100">
        <f t="shared" ref="P135:P149" si="39">IF(I135&gt;0,35.71,0)</f>
        <v>0</v>
      </c>
      <c r="Q135" s="100">
        <f t="shared" ref="Q135:Q149" si="40">ROUND(H135*O135,2)</f>
        <v>0</v>
      </c>
      <c r="R135" s="100">
        <f t="shared" ref="R135:R149" si="41">ROUND(I135*P135,2)</f>
        <v>0</v>
      </c>
      <c r="S135" s="9">
        <f t="shared" ref="S135:S149" si="42">ROUND(Q135+R135,2)</f>
        <v>0</v>
      </c>
      <c r="T135" s="10">
        <f t="shared" ref="T135:T149" si="43">IF(M135=0,0,IF((M135&lt;5000),5000,M135))</f>
        <v>0</v>
      </c>
      <c r="U135" s="101">
        <f t="shared" ref="U135:U149" si="44">IF(T135=0,0,ROUND((T135-5000)/(20000-5000),2))</f>
        <v>0</v>
      </c>
      <c r="V135" s="102">
        <f t="shared" ref="V135:V149" si="45">IF(N135="NO",0,IF(N135="SI",17.82,0))</f>
        <v>0</v>
      </c>
      <c r="W135" s="101">
        <f t="shared" ref="W135:W149" si="46">IF(H135&gt;0,ROUND((U135*(O135-V135)+V135),2),0)</f>
        <v>0</v>
      </c>
      <c r="X135" s="103">
        <f t="shared" ref="X135:X149" si="47">IF(H135&gt;0,ROUND(O135-W135,2),0)</f>
        <v>0</v>
      </c>
      <c r="Y135" s="101">
        <f t="shared" ref="Y135:Y149" si="48">IF(I135&gt;0,(ROUND((U135*(P135-V135)+V135),2)),0)</f>
        <v>0</v>
      </c>
      <c r="Z135" s="103">
        <f t="shared" ref="Z135:Z149" si="49">IF(I135&gt;0,(ROUND(P135-Y135,2)),0)</f>
        <v>0</v>
      </c>
      <c r="AA135" s="58">
        <f t="shared" ref="AA135:AA149" si="50">ROUND((W135*H135)+(Y135*I135),2)</f>
        <v>0</v>
      </c>
      <c r="AB135" s="119">
        <f t="shared" ref="AB135:AB149" si="51">IF(J135&gt;0,ROUND((X135*H135)+(Z135*I135),2),0)</f>
        <v>0</v>
      </c>
      <c r="AC135" s="104"/>
    </row>
    <row r="136" spans="1:29" ht="24.95" customHeight="1" x14ac:dyDescent="0.25">
      <c r="A136" s="55"/>
      <c r="B136" s="2"/>
      <c r="C136" s="2"/>
      <c r="D136" s="3"/>
      <c r="E136" s="4"/>
      <c r="F136" s="5"/>
      <c r="G136" s="5"/>
      <c r="H136" s="6"/>
      <c r="I136" s="6"/>
      <c r="J136" s="97">
        <f t="shared" si="35"/>
        <v>0</v>
      </c>
      <c r="K136" s="222" t="str">
        <f t="shared" si="36"/>
        <v/>
      </c>
      <c r="L136" s="98" t="str">
        <f t="shared" si="37"/>
        <v/>
      </c>
      <c r="M136" s="7"/>
      <c r="N136" s="8" t="s">
        <v>41</v>
      </c>
      <c r="O136" s="99">
        <f t="shared" si="38"/>
        <v>0</v>
      </c>
      <c r="P136" s="100">
        <f t="shared" si="39"/>
        <v>0</v>
      </c>
      <c r="Q136" s="100">
        <f t="shared" si="40"/>
        <v>0</v>
      </c>
      <c r="R136" s="100">
        <f t="shared" si="41"/>
        <v>0</v>
      </c>
      <c r="S136" s="9">
        <f t="shared" si="42"/>
        <v>0</v>
      </c>
      <c r="T136" s="10">
        <f t="shared" si="43"/>
        <v>0</v>
      </c>
      <c r="U136" s="101">
        <f t="shared" si="44"/>
        <v>0</v>
      </c>
      <c r="V136" s="102">
        <f t="shared" si="45"/>
        <v>0</v>
      </c>
      <c r="W136" s="101">
        <f t="shared" si="46"/>
        <v>0</v>
      </c>
      <c r="X136" s="103">
        <f t="shared" si="47"/>
        <v>0</v>
      </c>
      <c r="Y136" s="101">
        <f t="shared" si="48"/>
        <v>0</v>
      </c>
      <c r="Z136" s="103">
        <f t="shared" si="49"/>
        <v>0</v>
      </c>
      <c r="AA136" s="58">
        <f t="shared" si="50"/>
        <v>0</v>
      </c>
      <c r="AB136" s="119">
        <f t="shared" si="51"/>
        <v>0</v>
      </c>
      <c r="AC136" s="104"/>
    </row>
    <row r="137" spans="1:29" ht="24.95" customHeight="1" x14ac:dyDescent="0.25">
      <c r="A137" s="55"/>
      <c r="B137" s="2"/>
      <c r="C137" s="2"/>
      <c r="D137" s="3"/>
      <c r="E137" s="4"/>
      <c r="F137" s="5"/>
      <c r="G137" s="5"/>
      <c r="H137" s="6"/>
      <c r="I137" s="6"/>
      <c r="J137" s="97">
        <f t="shared" si="35"/>
        <v>0</v>
      </c>
      <c r="K137" s="222" t="str">
        <f t="shared" si="36"/>
        <v/>
      </c>
      <c r="L137" s="98" t="str">
        <f t="shared" si="37"/>
        <v/>
      </c>
      <c r="M137" s="7"/>
      <c r="N137" s="8" t="s">
        <v>41</v>
      </c>
      <c r="O137" s="99">
        <f t="shared" si="38"/>
        <v>0</v>
      </c>
      <c r="P137" s="100">
        <f t="shared" si="39"/>
        <v>0</v>
      </c>
      <c r="Q137" s="100">
        <f t="shared" si="40"/>
        <v>0</v>
      </c>
      <c r="R137" s="100">
        <f t="shared" si="41"/>
        <v>0</v>
      </c>
      <c r="S137" s="9">
        <f t="shared" si="42"/>
        <v>0</v>
      </c>
      <c r="T137" s="10">
        <f t="shared" si="43"/>
        <v>0</v>
      </c>
      <c r="U137" s="101">
        <f t="shared" si="44"/>
        <v>0</v>
      </c>
      <c r="V137" s="102">
        <f t="shared" si="45"/>
        <v>0</v>
      </c>
      <c r="W137" s="101">
        <f t="shared" si="46"/>
        <v>0</v>
      </c>
      <c r="X137" s="103">
        <f t="shared" si="47"/>
        <v>0</v>
      </c>
      <c r="Y137" s="101">
        <f t="shared" si="48"/>
        <v>0</v>
      </c>
      <c r="Z137" s="103">
        <f t="shared" si="49"/>
        <v>0</v>
      </c>
      <c r="AA137" s="58">
        <f t="shared" si="50"/>
        <v>0</v>
      </c>
      <c r="AB137" s="119">
        <f t="shared" si="51"/>
        <v>0</v>
      </c>
      <c r="AC137" s="104"/>
    </row>
    <row r="138" spans="1:29" ht="24.95" customHeight="1" x14ac:dyDescent="0.25">
      <c r="A138" s="55"/>
      <c r="B138" s="2"/>
      <c r="C138" s="2"/>
      <c r="D138" s="3"/>
      <c r="E138" s="4"/>
      <c r="F138" s="5"/>
      <c r="G138" s="5"/>
      <c r="H138" s="6"/>
      <c r="I138" s="6"/>
      <c r="J138" s="97">
        <f t="shared" si="35"/>
        <v>0</v>
      </c>
      <c r="K138" s="222" t="str">
        <f t="shared" si="36"/>
        <v/>
      </c>
      <c r="L138" s="98" t="str">
        <f t="shared" si="37"/>
        <v/>
      </c>
      <c r="M138" s="7"/>
      <c r="N138" s="8" t="s">
        <v>41</v>
      </c>
      <c r="O138" s="99">
        <f t="shared" si="38"/>
        <v>0</v>
      </c>
      <c r="P138" s="100">
        <f t="shared" si="39"/>
        <v>0</v>
      </c>
      <c r="Q138" s="100">
        <f t="shared" si="40"/>
        <v>0</v>
      </c>
      <c r="R138" s="100">
        <f t="shared" si="41"/>
        <v>0</v>
      </c>
      <c r="S138" s="9">
        <f t="shared" si="42"/>
        <v>0</v>
      </c>
      <c r="T138" s="10">
        <f t="shared" si="43"/>
        <v>0</v>
      </c>
      <c r="U138" s="101">
        <f t="shared" si="44"/>
        <v>0</v>
      </c>
      <c r="V138" s="102">
        <f t="shared" si="45"/>
        <v>0</v>
      </c>
      <c r="W138" s="101">
        <f t="shared" si="46"/>
        <v>0</v>
      </c>
      <c r="X138" s="103">
        <f t="shared" si="47"/>
        <v>0</v>
      </c>
      <c r="Y138" s="101">
        <f t="shared" si="48"/>
        <v>0</v>
      </c>
      <c r="Z138" s="103">
        <f t="shared" si="49"/>
        <v>0</v>
      </c>
      <c r="AA138" s="58">
        <f t="shared" si="50"/>
        <v>0</v>
      </c>
      <c r="AB138" s="119">
        <f t="shared" si="51"/>
        <v>0</v>
      </c>
      <c r="AC138" s="104"/>
    </row>
    <row r="139" spans="1:29" ht="24.95" customHeight="1" x14ac:dyDescent="0.25">
      <c r="A139" s="55"/>
      <c r="B139" s="2"/>
      <c r="C139" s="2"/>
      <c r="D139" s="3"/>
      <c r="E139" s="4"/>
      <c r="F139" s="5"/>
      <c r="G139" s="5"/>
      <c r="H139" s="6"/>
      <c r="I139" s="6"/>
      <c r="J139" s="97">
        <f t="shared" si="35"/>
        <v>0</v>
      </c>
      <c r="K139" s="222" t="str">
        <f t="shared" si="36"/>
        <v/>
      </c>
      <c r="L139" s="98" t="str">
        <f t="shared" si="37"/>
        <v/>
      </c>
      <c r="M139" s="7"/>
      <c r="N139" s="8" t="s">
        <v>41</v>
      </c>
      <c r="O139" s="99">
        <f t="shared" si="38"/>
        <v>0</v>
      </c>
      <c r="P139" s="100">
        <f t="shared" si="39"/>
        <v>0</v>
      </c>
      <c r="Q139" s="100">
        <f t="shared" si="40"/>
        <v>0</v>
      </c>
      <c r="R139" s="100">
        <f t="shared" si="41"/>
        <v>0</v>
      </c>
      <c r="S139" s="9">
        <f t="shared" si="42"/>
        <v>0</v>
      </c>
      <c r="T139" s="10">
        <f t="shared" si="43"/>
        <v>0</v>
      </c>
      <c r="U139" s="101">
        <f t="shared" si="44"/>
        <v>0</v>
      </c>
      <c r="V139" s="102">
        <f t="shared" si="45"/>
        <v>0</v>
      </c>
      <c r="W139" s="101">
        <f t="shared" si="46"/>
        <v>0</v>
      </c>
      <c r="X139" s="103">
        <f t="shared" si="47"/>
        <v>0</v>
      </c>
      <c r="Y139" s="101">
        <f t="shared" si="48"/>
        <v>0</v>
      </c>
      <c r="Z139" s="103">
        <f t="shared" si="49"/>
        <v>0</v>
      </c>
      <c r="AA139" s="58">
        <f t="shared" si="50"/>
        <v>0</v>
      </c>
      <c r="AB139" s="119">
        <f t="shared" si="51"/>
        <v>0</v>
      </c>
      <c r="AC139" s="104"/>
    </row>
    <row r="140" spans="1:29" ht="24.95" customHeight="1" x14ac:dyDescent="0.25">
      <c r="A140" s="55"/>
      <c r="B140" s="2"/>
      <c r="C140" s="2"/>
      <c r="D140" s="3"/>
      <c r="E140" s="4"/>
      <c r="F140" s="5"/>
      <c r="G140" s="5"/>
      <c r="H140" s="6"/>
      <c r="I140" s="6"/>
      <c r="J140" s="97">
        <f t="shared" si="35"/>
        <v>0</v>
      </c>
      <c r="K140" s="222" t="str">
        <f t="shared" si="36"/>
        <v/>
      </c>
      <c r="L140" s="98" t="str">
        <f t="shared" si="37"/>
        <v/>
      </c>
      <c r="M140" s="7"/>
      <c r="N140" s="8" t="s">
        <v>41</v>
      </c>
      <c r="O140" s="99">
        <f t="shared" si="38"/>
        <v>0</v>
      </c>
      <c r="P140" s="100">
        <f t="shared" si="39"/>
        <v>0</v>
      </c>
      <c r="Q140" s="100">
        <f t="shared" si="40"/>
        <v>0</v>
      </c>
      <c r="R140" s="100">
        <f t="shared" si="41"/>
        <v>0</v>
      </c>
      <c r="S140" s="9">
        <f t="shared" si="42"/>
        <v>0</v>
      </c>
      <c r="T140" s="10">
        <f t="shared" si="43"/>
        <v>0</v>
      </c>
      <c r="U140" s="101">
        <f t="shared" si="44"/>
        <v>0</v>
      </c>
      <c r="V140" s="102">
        <f t="shared" si="45"/>
        <v>0</v>
      </c>
      <c r="W140" s="101">
        <f t="shared" si="46"/>
        <v>0</v>
      </c>
      <c r="X140" s="103">
        <f t="shared" si="47"/>
        <v>0</v>
      </c>
      <c r="Y140" s="101">
        <f t="shared" si="48"/>
        <v>0</v>
      </c>
      <c r="Z140" s="103">
        <f t="shared" si="49"/>
        <v>0</v>
      </c>
      <c r="AA140" s="58">
        <f t="shared" si="50"/>
        <v>0</v>
      </c>
      <c r="AB140" s="119">
        <f t="shared" si="51"/>
        <v>0</v>
      </c>
      <c r="AC140" s="104"/>
    </row>
    <row r="141" spans="1:29" ht="24.95" customHeight="1" x14ac:dyDescent="0.25">
      <c r="A141" s="55"/>
      <c r="B141" s="2"/>
      <c r="C141" s="2"/>
      <c r="D141" s="3"/>
      <c r="E141" s="4"/>
      <c r="F141" s="5"/>
      <c r="G141" s="5"/>
      <c r="H141" s="6"/>
      <c r="I141" s="6"/>
      <c r="J141" s="97">
        <f t="shared" si="35"/>
        <v>0</v>
      </c>
      <c r="K141" s="222" t="str">
        <f t="shared" si="36"/>
        <v/>
      </c>
      <c r="L141" s="98" t="str">
        <f t="shared" si="37"/>
        <v/>
      </c>
      <c r="M141" s="7"/>
      <c r="N141" s="8" t="s">
        <v>41</v>
      </c>
      <c r="O141" s="99">
        <f t="shared" si="38"/>
        <v>0</v>
      </c>
      <c r="P141" s="100">
        <f t="shared" si="39"/>
        <v>0</v>
      </c>
      <c r="Q141" s="100">
        <f t="shared" si="40"/>
        <v>0</v>
      </c>
      <c r="R141" s="100">
        <f t="shared" si="41"/>
        <v>0</v>
      </c>
      <c r="S141" s="9">
        <f t="shared" si="42"/>
        <v>0</v>
      </c>
      <c r="T141" s="10">
        <f t="shared" si="43"/>
        <v>0</v>
      </c>
      <c r="U141" s="101">
        <f t="shared" si="44"/>
        <v>0</v>
      </c>
      <c r="V141" s="102">
        <f t="shared" si="45"/>
        <v>0</v>
      </c>
      <c r="W141" s="101">
        <f t="shared" si="46"/>
        <v>0</v>
      </c>
      <c r="X141" s="103">
        <f t="shared" si="47"/>
        <v>0</v>
      </c>
      <c r="Y141" s="101">
        <f t="shared" si="48"/>
        <v>0</v>
      </c>
      <c r="Z141" s="103">
        <f t="shared" si="49"/>
        <v>0</v>
      </c>
      <c r="AA141" s="58">
        <f t="shared" si="50"/>
        <v>0</v>
      </c>
      <c r="AB141" s="119">
        <f t="shared" si="51"/>
        <v>0</v>
      </c>
      <c r="AC141" s="104"/>
    </row>
    <row r="142" spans="1:29" ht="24.95" customHeight="1" x14ac:dyDescent="0.25">
      <c r="A142" s="55"/>
      <c r="B142" s="2"/>
      <c r="C142" s="2"/>
      <c r="D142" s="3"/>
      <c r="E142" s="4"/>
      <c r="F142" s="5"/>
      <c r="G142" s="5"/>
      <c r="H142" s="6"/>
      <c r="I142" s="6"/>
      <c r="J142" s="97">
        <f t="shared" si="35"/>
        <v>0</v>
      </c>
      <c r="K142" s="222" t="str">
        <f t="shared" si="36"/>
        <v/>
      </c>
      <c r="L142" s="98" t="str">
        <f t="shared" si="37"/>
        <v/>
      </c>
      <c r="M142" s="7"/>
      <c r="N142" s="8" t="s">
        <v>41</v>
      </c>
      <c r="O142" s="99">
        <f t="shared" si="38"/>
        <v>0</v>
      </c>
      <c r="P142" s="100">
        <f t="shared" si="39"/>
        <v>0</v>
      </c>
      <c r="Q142" s="100">
        <f t="shared" si="40"/>
        <v>0</v>
      </c>
      <c r="R142" s="100">
        <f t="shared" si="41"/>
        <v>0</v>
      </c>
      <c r="S142" s="9">
        <f t="shared" si="42"/>
        <v>0</v>
      </c>
      <c r="T142" s="10">
        <f t="shared" si="43"/>
        <v>0</v>
      </c>
      <c r="U142" s="101">
        <f t="shared" si="44"/>
        <v>0</v>
      </c>
      <c r="V142" s="102">
        <f t="shared" si="45"/>
        <v>0</v>
      </c>
      <c r="W142" s="101">
        <f t="shared" si="46"/>
        <v>0</v>
      </c>
      <c r="X142" s="103">
        <f t="shared" si="47"/>
        <v>0</v>
      </c>
      <c r="Y142" s="101">
        <f t="shared" si="48"/>
        <v>0</v>
      </c>
      <c r="Z142" s="103">
        <f t="shared" si="49"/>
        <v>0</v>
      </c>
      <c r="AA142" s="58">
        <f t="shared" si="50"/>
        <v>0</v>
      </c>
      <c r="AB142" s="119">
        <f t="shared" si="51"/>
        <v>0</v>
      </c>
      <c r="AC142" s="104"/>
    </row>
    <row r="143" spans="1:29" ht="24.95" customHeight="1" x14ac:dyDescent="0.25">
      <c r="A143" s="55"/>
      <c r="B143" s="2"/>
      <c r="C143" s="2"/>
      <c r="D143" s="3"/>
      <c r="E143" s="4"/>
      <c r="F143" s="5"/>
      <c r="G143" s="5"/>
      <c r="H143" s="6"/>
      <c r="I143" s="6"/>
      <c r="J143" s="97">
        <f t="shared" si="35"/>
        <v>0</v>
      </c>
      <c r="K143" s="222" t="str">
        <f t="shared" si="36"/>
        <v/>
      </c>
      <c r="L143" s="98" t="str">
        <f t="shared" si="37"/>
        <v/>
      </c>
      <c r="M143" s="7"/>
      <c r="N143" s="8" t="s">
        <v>41</v>
      </c>
      <c r="O143" s="99">
        <f t="shared" si="38"/>
        <v>0</v>
      </c>
      <c r="P143" s="100">
        <f t="shared" si="39"/>
        <v>0</v>
      </c>
      <c r="Q143" s="100">
        <f t="shared" si="40"/>
        <v>0</v>
      </c>
      <c r="R143" s="100">
        <f t="shared" si="41"/>
        <v>0</v>
      </c>
      <c r="S143" s="9">
        <f t="shared" si="42"/>
        <v>0</v>
      </c>
      <c r="T143" s="10">
        <f t="shared" si="43"/>
        <v>0</v>
      </c>
      <c r="U143" s="101">
        <f t="shared" si="44"/>
        <v>0</v>
      </c>
      <c r="V143" s="102">
        <f t="shared" si="45"/>
        <v>0</v>
      </c>
      <c r="W143" s="101">
        <f t="shared" si="46"/>
        <v>0</v>
      </c>
      <c r="X143" s="103">
        <f t="shared" si="47"/>
        <v>0</v>
      </c>
      <c r="Y143" s="101">
        <f t="shared" si="48"/>
        <v>0</v>
      </c>
      <c r="Z143" s="103">
        <f t="shared" si="49"/>
        <v>0</v>
      </c>
      <c r="AA143" s="58">
        <f t="shared" si="50"/>
        <v>0</v>
      </c>
      <c r="AB143" s="119">
        <f t="shared" si="51"/>
        <v>0</v>
      </c>
      <c r="AC143" s="104"/>
    </row>
    <row r="144" spans="1:29" ht="24.95" customHeight="1" x14ac:dyDescent="0.25">
      <c r="A144" s="55"/>
      <c r="B144" s="2"/>
      <c r="C144" s="2"/>
      <c r="D144" s="3"/>
      <c r="E144" s="4"/>
      <c r="F144" s="5"/>
      <c r="G144" s="5"/>
      <c r="H144" s="6"/>
      <c r="I144" s="6"/>
      <c r="J144" s="97">
        <f t="shared" si="35"/>
        <v>0</v>
      </c>
      <c r="K144" s="222" t="str">
        <f t="shared" si="36"/>
        <v/>
      </c>
      <c r="L144" s="98" t="str">
        <f t="shared" si="37"/>
        <v/>
      </c>
      <c r="M144" s="7"/>
      <c r="N144" s="8" t="s">
        <v>41</v>
      </c>
      <c r="O144" s="99">
        <f t="shared" si="38"/>
        <v>0</v>
      </c>
      <c r="P144" s="100">
        <f t="shared" si="39"/>
        <v>0</v>
      </c>
      <c r="Q144" s="100">
        <f t="shared" si="40"/>
        <v>0</v>
      </c>
      <c r="R144" s="100">
        <f t="shared" si="41"/>
        <v>0</v>
      </c>
      <c r="S144" s="9">
        <f t="shared" si="42"/>
        <v>0</v>
      </c>
      <c r="T144" s="10">
        <f t="shared" si="43"/>
        <v>0</v>
      </c>
      <c r="U144" s="101">
        <f t="shared" si="44"/>
        <v>0</v>
      </c>
      <c r="V144" s="102">
        <f t="shared" si="45"/>
        <v>0</v>
      </c>
      <c r="W144" s="101">
        <f t="shared" si="46"/>
        <v>0</v>
      </c>
      <c r="X144" s="103">
        <f t="shared" si="47"/>
        <v>0</v>
      </c>
      <c r="Y144" s="101">
        <f t="shared" si="48"/>
        <v>0</v>
      </c>
      <c r="Z144" s="103">
        <f t="shared" si="49"/>
        <v>0</v>
      </c>
      <c r="AA144" s="58">
        <f t="shared" si="50"/>
        <v>0</v>
      </c>
      <c r="AB144" s="119">
        <f t="shared" si="51"/>
        <v>0</v>
      </c>
      <c r="AC144" s="104"/>
    </row>
    <row r="145" spans="1:29" ht="24.95" customHeight="1" x14ac:dyDescent="0.25">
      <c r="A145" s="55"/>
      <c r="B145" s="2"/>
      <c r="C145" s="2"/>
      <c r="D145" s="3"/>
      <c r="E145" s="4"/>
      <c r="F145" s="5"/>
      <c r="G145" s="5"/>
      <c r="H145" s="6"/>
      <c r="I145" s="6"/>
      <c r="J145" s="97">
        <f t="shared" si="35"/>
        <v>0</v>
      </c>
      <c r="K145" s="222" t="str">
        <f t="shared" si="36"/>
        <v/>
      </c>
      <c r="L145" s="98" t="str">
        <f t="shared" si="37"/>
        <v/>
      </c>
      <c r="M145" s="7"/>
      <c r="N145" s="8" t="s">
        <v>41</v>
      </c>
      <c r="O145" s="99">
        <f t="shared" si="38"/>
        <v>0</v>
      </c>
      <c r="P145" s="100">
        <f t="shared" si="39"/>
        <v>0</v>
      </c>
      <c r="Q145" s="100">
        <f t="shared" si="40"/>
        <v>0</v>
      </c>
      <c r="R145" s="100">
        <f t="shared" si="41"/>
        <v>0</v>
      </c>
      <c r="S145" s="9">
        <f t="shared" si="42"/>
        <v>0</v>
      </c>
      <c r="T145" s="10">
        <f t="shared" si="43"/>
        <v>0</v>
      </c>
      <c r="U145" s="101">
        <f t="shared" si="44"/>
        <v>0</v>
      </c>
      <c r="V145" s="102">
        <f t="shared" si="45"/>
        <v>0</v>
      </c>
      <c r="W145" s="101">
        <f t="shared" si="46"/>
        <v>0</v>
      </c>
      <c r="X145" s="103">
        <f t="shared" si="47"/>
        <v>0</v>
      </c>
      <c r="Y145" s="101">
        <f t="shared" si="48"/>
        <v>0</v>
      </c>
      <c r="Z145" s="103">
        <f t="shared" si="49"/>
        <v>0</v>
      </c>
      <c r="AA145" s="58">
        <f t="shared" si="50"/>
        <v>0</v>
      </c>
      <c r="AB145" s="119">
        <f t="shared" si="51"/>
        <v>0</v>
      </c>
      <c r="AC145" s="104"/>
    </row>
    <row r="146" spans="1:29" ht="24.95" customHeight="1" x14ac:dyDescent="0.25">
      <c r="A146" s="55"/>
      <c r="B146" s="2"/>
      <c r="C146" s="2"/>
      <c r="D146" s="3"/>
      <c r="E146" s="4"/>
      <c r="F146" s="5"/>
      <c r="G146" s="5"/>
      <c r="H146" s="6"/>
      <c r="I146" s="6"/>
      <c r="J146" s="97">
        <f t="shared" si="35"/>
        <v>0</v>
      </c>
      <c r="K146" s="222" t="str">
        <f t="shared" si="36"/>
        <v/>
      </c>
      <c r="L146" s="98" t="str">
        <f t="shared" si="37"/>
        <v/>
      </c>
      <c r="M146" s="7"/>
      <c r="N146" s="8" t="s">
        <v>41</v>
      </c>
      <c r="O146" s="99">
        <f t="shared" si="38"/>
        <v>0</v>
      </c>
      <c r="P146" s="100">
        <f t="shared" si="39"/>
        <v>0</v>
      </c>
      <c r="Q146" s="100">
        <f t="shared" si="40"/>
        <v>0</v>
      </c>
      <c r="R146" s="100">
        <f t="shared" si="41"/>
        <v>0</v>
      </c>
      <c r="S146" s="9">
        <f t="shared" si="42"/>
        <v>0</v>
      </c>
      <c r="T146" s="10">
        <f t="shared" si="43"/>
        <v>0</v>
      </c>
      <c r="U146" s="101">
        <f t="shared" si="44"/>
        <v>0</v>
      </c>
      <c r="V146" s="102">
        <f t="shared" si="45"/>
        <v>0</v>
      </c>
      <c r="W146" s="101">
        <f t="shared" si="46"/>
        <v>0</v>
      </c>
      <c r="X146" s="103">
        <f t="shared" si="47"/>
        <v>0</v>
      </c>
      <c r="Y146" s="101">
        <f t="shared" si="48"/>
        <v>0</v>
      </c>
      <c r="Z146" s="103">
        <f t="shared" si="49"/>
        <v>0</v>
      </c>
      <c r="AA146" s="58">
        <f t="shared" si="50"/>
        <v>0</v>
      </c>
      <c r="AB146" s="119">
        <f t="shared" si="51"/>
        <v>0</v>
      </c>
      <c r="AC146" s="104"/>
    </row>
    <row r="147" spans="1:29" ht="24.95" customHeight="1" x14ac:dyDescent="0.25">
      <c r="A147" s="55"/>
      <c r="B147" s="2"/>
      <c r="C147" s="2"/>
      <c r="D147" s="3"/>
      <c r="E147" s="4"/>
      <c r="F147" s="5"/>
      <c r="G147" s="5"/>
      <c r="H147" s="6"/>
      <c r="I147" s="6"/>
      <c r="J147" s="97">
        <f t="shared" si="35"/>
        <v>0</v>
      </c>
      <c r="K147" s="222" t="str">
        <f t="shared" si="36"/>
        <v/>
      </c>
      <c r="L147" s="98" t="str">
        <f t="shared" si="37"/>
        <v/>
      </c>
      <c r="M147" s="7"/>
      <c r="N147" s="8" t="s">
        <v>41</v>
      </c>
      <c r="O147" s="99">
        <f t="shared" si="38"/>
        <v>0</v>
      </c>
      <c r="P147" s="100">
        <f t="shared" si="39"/>
        <v>0</v>
      </c>
      <c r="Q147" s="100">
        <f t="shared" si="40"/>
        <v>0</v>
      </c>
      <c r="R147" s="100">
        <f t="shared" si="41"/>
        <v>0</v>
      </c>
      <c r="S147" s="9">
        <f t="shared" si="42"/>
        <v>0</v>
      </c>
      <c r="T147" s="10">
        <f t="shared" si="43"/>
        <v>0</v>
      </c>
      <c r="U147" s="101">
        <f t="shared" si="44"/>
        <v>0</v>
      </c>
      <c r="V147" s="102">
        <f t="shared" si="45"/>
        <v>0</v>
      </c>
      <c r="W147" s="101">
        <f t="shared" si="46"/>
        <v>0</v>
      </c>
      <c r="X147" s="103">
        <f t="shared" si="47"/>
        <v>0</v>
      </c>
      <c r="Y147" s="101">
        <f t="shared" si="48"/>
        <v>0</v>
      </c>
      <c r="Z147" s="103">
        <f t="shared" si="49"/>
        <v>0</v>
      </c>
      <c r="AA147" s="58">
        <f t="shared" si="50"/>
        <v>0</v>
      </c>
      <c r="AB147" s="119">
        <f t="shared" si="51"/>
        <v>0</v>
      </c>
      <c r="AC147" s="104"/>
    </row>
    <row r="148" spans="1:29" ht="24.95" customHeight="1" x14ac:dyDescent="0.25">
      <c r="A148" s="55"/>
      <c r="B148" s="2"/>
      <c r="C148" s="2"/>
      <c r="D148" s="3"/>
      <c r="E148" s="4"/>
      <c r="F148" s="5"/>
      <c r="G148" s="5"/>
      <c r="H148" s="6"/>
      <c r="I148" s="6"/>
      <c r="J148" s="97">
        <f t="shared" si="35"/>
        <v>0</v>
      </c>
      <c r="K148" s="222" t="str">
        <f t="shared" si="36"/>
        <v/>
      </c>
      <c r="L148" s="98" t="str">
        <f t="shared" si="37"/>
        <v/>
      </c>
      <c r="M148" s="7"/>
      <c r="N148" s="8" t="s">
        <v>41</v>
      </c>
      <c r="O148" s="99">
        <f t="shared" si="38"/>
        <v>0</v>
      </c>
      <c r="P148" s="100">
        <f t="shared" si="39"/>
        <v>0</v>
      </c>
      <c r="Q148" s="100">
        <f t="shared" si="40"/>
        <v>0</v>
      </c>
      <c r="R148" s="100">
        <f t="shared" si="41"/>
        <v>0</v>
      </c>
      <c r="S148" s="9">
        <f t="shared" si="42"/>
        <v>0</v>
      </c>
      <c r="T148" s="10">
        <f t="shared" si="43"/>
        <v>0</v>
      </c>
      <c r="U148" s="101">
        <f t="shared" si="44"/>
        <v>0</v>
      </c>
      <c r="V148" s="102">
        <f t="shared" si="45"/>
        <v>0</v>
      </c>
      <c r="W148" s="101">
        <f t="shared" si="46"/>
        <v>0</v>
      </c>
      <c r="X148" s="103">
        <f t="shared" si="47"/>
        <v>0</v>
      </c>
      <c r="Y148" s="101">
        <f t="shared" si="48"/>
        <v>0</v>
      </c>
      <c r="Z148" s="103">
        <f t="shared" si="49"/>
        <v>0</v>
      </c>
      <c r="AA148" s="58">
        <f t="shared" si="50"/>
        <v>0</v>
      </c>
      <c r="AB148" s="119">
        <f t="shared" si="51"/>
        <v>0</v>
      </c>
      <c r="AC148" s="104"/>
    </row>
    <row r="149" spans="1:29" ht="24.95" customHeight="1" thickBot="1" x14ac:dyDescent="0.3">
      <c r="A149" s="55"/>
      <c r="B149" s="2"/>
      <c r="C149" s="2"/>
      <c r="D149" s="3"/>
      <c r="E149" s="4"/>
      <c r="F149" s="5"/>
      <c r="G149" s="5"/>
      <c r="H149" s="6"/>
      <c r="I149" s="6"/>
      <c r="J149" s="97">
        <f t="shared" si="35"/>
        <v>0</v>
      </c>
      <c r="K149" s="222" t="str">
        <f t="shared" si="36"/>
        <v/>
      </c>
      <c r="L149" s="98" t="str">
        <f t="shared" si="37"/>
        <v/>
      </c>
      <c r="M149" s="7"/>
      <c r="N149" s="8" t="s">
        <v>41</v>
      </c>
      <c r="O149" s="99">
        <f t="shared" si="38"/>
        <v>0</v>
      </c>
      <c r="P149" s="100">
        <f t="shared" si="39"/>
        <v>0</v>
      </c>
      <c r="Q149" s="100">
        <f t="shared" si="40"/>
        <v>0</v>
      </c>
      <c r="R149" s="100">
        <f t="shared" si="41"/>
        <v>0</v>
      </c>
      <c r="S149" s="9">
        <f t="shared" si="42"/>
        <v>0</v>
      </c>
      <c r="T149" s="10">
        <f t="shared" si="43"/>
        <v>0</v>
      </c>
      <c r="U149" s="101">
        <f t="shared" si="44"/>
        <v>0</v>
      </c>
      <c r="V149" s="102">
        <f t="shared" si="45"/>
        <v>0</v>
      </c>
      <c r="W149" s="101">
        <f t="shared" si="46"/>
        <v>0</v>
      </c>
      <c r="X149" s="103">
        <f t="shared" si="47"/>
        <v>0</v>
      </c>
      <c r="Y149" s="101">
        <f t="shared" si="48"/>
        <v>0</v>
      </c>
      <c r="Z149" s="103">
        <f t="shared" si="49"/>
        <v>0</v>
      </c>
      <c r="AA149" s="58">
        <f t="shared" si="50"/>
        <v>0</v>
      </c>
      <c r="AB149" s="119">
        <f t="shared" si="51"/>
        <v>0</v>
      </c>
      <c r="AC149" s="104"/>
    </row>
    <row r="150" spans="1:29" s="47" customFormat="1" ht="39" customHeight="1" thickBot="1" x14ac:dyDescent="0.3">
      <c r="A150" s="155">
        <f>IF(SUM(A6:A149)&gt;0,LARGE($A$6:$A$149,1),0)</f>
        <v>0</v>
      </c>
      <c r="B150" s="48"/>
      <c r="C150" s="48"/>
      <c r="D150" s="49"/>
      <c r="E150" s="50"/>
      <c r="F150" s="51"/>
      <c r="G150" s="51"/>
      <c r="H150" s="44"/>
      <c r="I150" s="44"/>
      <c r="J150" s="51"/>
      <c r="K150" s="49"/>
      <c r="L150" s="51"/>
      <c r="M150" s="52"/>
      <c r="N150" s="51"/>
      <c r="O150" s="51"/>
      <c r="P150" s="51"/>
      <c r="Q150" s="51"/>
      <c r="R150" s="51"/>
      <c r="S150" s="57">
        <f>ROUND(SUM(S6:S149),2)</f>
        <v>0</v>
      </c>
      <c r="T150" s="51"/>
      <c r="U150" s="51"/>
      <c r="V150" s="51"/>
      <c r="W150" s="51"/>
      <c r="X150" s="49"/>
      <c r="Y150" s="51"/>
      <c r="Z150" s="49"/>
      <c r="AA150" s="54">
        <f>ROUND(SUM(AA6:AA149),2)</f>
        <v>0</v>
      </c>
      <c r="AB150" s="54">
        <f>ROUND(SUM(AB6:AB149),2)</f>
        <v>0</v>
      </c>
    </row>
  </sheetData>
  <sheetProtection algorithmName="SHA-512" hashValue="m5wPLoK3JousL/3giz1LPMwrg5Zw0ksXRpjC1Zt9udOK56VHQj4GV9BBcZ64ASGMBUHCZdpfzRMDhQYze9K1jg==" saltValue="JDaeF/sFt+OLmr7oXkSNUw==" spinCount="100000" sheet="1" objects="1" scenarios="1"/>
  <mergeCells count="11">
    <mergeCell ref="Q4:S4"/>
    <mergeCell ref="T4:U4"/>
    <mergeCell ref="W4:AB4"/>
    <mergeCell ref="A3:AB3"/>
    <mergeCell ref="B4:C4"/>
    <mergeCell ref="D4:E4"/>
    <mergeCell ref="F4:G4"/>
    <mergeCell ref="H4:I4"/>
    <mergeCell ref="J4:K4"/>
    <mergeCell ref="M4:N4"/>
    <mergeCell ref="O4:P4"/>
  </mergeCells>
  <conditionalFormatting sqref="K6:K149">
    <cfRule type="cellIs" dxfId="12" priority="1" operator="notEqual">
      <formula>"ok"</formula>
    </cfRule>
  </conditionalFormatting>
  <conditionalFormatting sqref="K6:K150">
    <cfRule type="cellIs" dxfId="11" priority="2" operator="equal">
      <formula>"Errore! Verificare Giorni"</formula>
    </cfRule>
  </conditionalFormatting>
  <dataValidations count="11">
    <dataValidation type="list" allowBlank="1" showInputMessage="1" showErrorMessage="1" sqref="RDT982843:RDT983184 IZ6:IZ150 SV6:SV150 ACR6:ACR150 AMN6:AMN150 AWJ6:AWJ150 BGF6:BGF150 BQB6:BQB150 BZX6:BZX150 CJT6:CJT150 CTP6:CTP150 DDL6:DDL150 DNH6:DNH150 DXD6:DXD150 EGZ6:EGZ150 EQV6:EQV150 FAR6:FAR150 FKN6:FKN150 FUJ6:FUJ150 GEF6:GEF150 GOB6:GOB150 GXX6:GXX150 HHT6:HHT150 HRP6:HRP150 IBL6:IBL150 ILH6:ILH150 IVD6:IVD150 JEZ6:JEZ150 JOV6:JOV150 JYR6:JYR150 KIN6:KIN150 KSJ6:KSJ150 LCF6:LCF150 LMB6:LMB150 LVX6:LVX150 MFT6:MFT150 MPP6:MPP150 MZL6:MZL150 NJH6:NJH150 NTD6:NTD150 OCZ6:OCZ150 OMV6:OMV150 OWR6:OWR150 PGN6:PGN150 PQJ6:PQJ150 QAF6:QAF150 QKB6:QKB150 QTX6:QTX150 RDT6:RDT150 RNP6:RNP150 RXL6:RXL150 SHH6:SHH150 SRD6:SRD150 TAZ6:TAZ150 TKV6:TKV150 TUR6:TUR150 UEN6:UEN150 UOJ6:UOJ150 UYF6:UYF150 VIB6:VIB150 VRX6:VRX150 WBT6:WBT150 WLP6:WLP150 WVL6:WVL150 RNP982843:RNP983184 IZ65339:IZ65680 SV65339:SV65680 ACR65339:ACR65680 AMN65339:AMN65680 AWJ65339:AWJ65680 BGF65339:BGF65680 BQB65339:BQB65680 BZX65339:BZX65680 CJT65339:CJT65680 CTP65339:CTP65680 DDL65339:DDL65680 DNH65339:DNH65680 DXD65339:DXD65680 EGZ65339:EGZ65680 EQV65339:EQV65680 FAR65339:FAR65680 FKN65339:FKN65680 FUJ65339:FUJ65680 GEF65339:GEF65680 GOB65339:GOB65680 GXX65339:GXX65680 HHT65339:HHT65680 HRP65339:HRP65680 IBL65339:IBL65680 ILH65339:ILH65680 IVD65339:IVD65680 JEZ65339:JEZ65680 JOV65339:JOV65680 JYR65339:JYR65680 KIN65339:KIN65680 KSJ65339:KSJ65680 LCF65339:LCF65680 LMB65339:LMB65680 LVX65339:LVX65680 MFT65339:MFT65680 MPP65339:MPP65680 MZL65339:MZL65680 NJH65339:NJH65680 NTD65339:NTD65680 OCZ65339:OCZ65680 OMV65339:OMV65680 OWR65339:OWR65680 PGN65339:PGN65680 PQJ65339:PQJ65680 QAF65339:QAF65680 QKB65339:QKB65680 QTX65339:QTX65680 RDT65339:RDT65680 RNP65339:RNP65680 RXL65339:RXL65680 SHH65339:SHH65680 SRD65339:SRD65680 TAZ65339:TAZ65680 TKV65339:TKV65680 TUR65339:TUR65680 UEN65339:UEN65680 UOJ65339:UOJ65680 UYF65339:UYF65680 VIB65339:VIB65680 VRX65339:VRX65680 WBT65339:WBT65680 WLP65339:WLP65680 WVL65339:WVL65680 RXL982843:RXL983184 IZ130875:IZ131216 SV130875:SV131216 ACR130875:ACR131216 AMN130875:AMN131216 AWJ130875:AWJ131216 BGF130875:BGF131216 BQB130875:BQB131216 BZX130875:BZX131216 CJT130875:CJT131216 CTP130875:CTP131216 DDL130875:DDL131216 DNH130875:DNH131216 DXD130875:DXD131216 EGZ130875:EGZ131216 EQV130875:EQV131216 FAR130875:FAR131216 FKN130875:FKN131216 FUJ130875:FUJ131216 GEF130875:GEF131216 GOB130875:GOB131216 GXX130875:GXX131216 HHT130875:HHT131216 HRP130875:HRP131216 IBL130875:IBL131216 ILH130875:ILH131216 IVD130875:IVD131216 JEZ130875:JEZ131216 JOV130875:JOV131216 JYR130875:JYR131216 KIN130875:KIN131216 KSJ130875:KSJ131216 LCF130875:LCF131216 LMB130875:LMB131216 LVX130875:LVX131216 MFT130875:MFT131216 MPP130875:MPP131216 MZL130875:MZL131216 NJH130875:NJH131216 NTD130875:NTD131216 OCZ130875:OCZ131216 OMV130875:OMV131216 OWR130875:OWR131216 PGN130875:PGN131216 PQJ130875:PQJ131216 QAF130875:QAF131216 QKB130875:QKB131216 QTX130875:QTX131216 RDT130875:RDT131216 RNP130875:RNP131216 RXL130875:RXL131216 SHH130875:SHH131216 SRD130875:SRD131216 TAZ130875:TAZ131216 TKV130875:TKV131216 TUR130875:TUR131216 UEN130875:UEN131216 UOJ130875:UOJ131216 UYF130875:UYF131216 VIB130875:VIB131216 VRX130875:VRX131216 WBT130875:WBT131216 WLP130875:WLP131216 WVL130875:WVL131216 SHH982843:SHH983184 IZ196411:IZ196752 SV196411:SV196752 ACR196411:ACR196752 AMN196411:AMN196752 AWJ196411:AWJ196752 BGF196411:BGF196752 BQB196411:BQB196752 BZX196411:BZX196752 CJT196411:CJT196752 CTP196411:CTP196752 DDL196411:DDL196752 DNH196411:DNH196752 DXD196411:DXD196752 EGZ196411:EGZ196752 EQV196411:EQV196752 FAR196411:FAR196752 FKN196411:FKN196752 FUJ196411:FUJ196752 GEF196411:GEF196752 GOB196411:GOB196752 GXX196411:GXX196752 HHT196411:HHT196752 HRP196411:HRP196752 IBL196411:IBL196752 ILH196411:ILH196752 IVD196411:IVD196752 JEZ196411:JEZ196752 JOV196411:JOV196752 JYR196411:JYR196752 KIN196411:KIN196752 KSJ196411:KSJ196752 LCF196411:LCF196752 LMB196411:LMB196752 LVX196411:LVX196752 MFT196411:MFT196752 MPP196411:MPP196752 MZL196411:MZL196752 NJH196411:NJH196752 NTD196411:NTD196752 OCZ196411:OCZ196752 OMV196411:OMV196752 OWR196411:OWR196752 PGN196411:PGN196752 PQJ196411:PQJ196752 QAF196411:QAF196752 QKB196411:QKB196752 QTX196411:QTX196752 RDT196411:RDT196752 RNP196411:RNP196752 RXL196411:RXL196752 SHH196411:SHH196752 SRD196411:SRD196752 TAZ196411:TAZ196752 TKV196411:TKV196752 TUR196411:TUR196752 UEN196411:UEN196752 UOJ196411:UOJ196752 UYF196411:UYF196752 VIB196411:VIB196752 VRX196411:VRX196752 WBT196411:WBT196752 WLP196411:WLP196752 WVL196411:WVL196752 SRD982843:SRD983184 IZ261947:IZ262288 SV261947:SV262288 ACR261947:ACR262288 AMN261947:AMN262288 AWJ261947:AWJ262288 BGF261947:BGF262288 BQB261947:BQB262288 BZX261947:BZX262288 CJT261947:CJT262288 CTP261947:CTP262288 DDL261947:DDL262288 DNH261947:DNH262288 DXD261947:DXD262288 EGZ261947:EGZ262288 EQV261947:EQV262288 FAR261947:FAR262288 FKN261947:FKN262288 FUJ261947:FUJ262288 GEF261947:GEF262288 GOB261947:GOB262288 GXX261947:GXX262288 HHT261947:HHT262288 HRP261947:HRP262288 IBL261947:IBL262288 ILH261947:ILH262288 IVD261947:IVD262288 JEZ261947:JEZ262288 JOV261947:JOV262288 JYR261947:JYR262288 KIN261947:KIN262288 KSJ261947:KSJ262288 LCF261947:LCF262288 LMB261947:LMB262288 LVX261947:LVX262288 MFT261947:MFT262288 MPP261947:MPP262288 MZL261947:MZL262288 NJH261947:NJH262288 NTD261947:NTD262288 OCZ261947:OCZ262288 OMV261947:OMV262288 OWR261947:OWR262288 PGN261947:PGN262288 PQJ261947:PQJ262288 QAF261947:QAF262288 QKB261947:QKB262288 QTX261947:QTX262288 RDT261947:RDT262288 RNP261947:RNP262288 RXL261947:RXL262288 SHH261947:SHH262288 SRD261947:SRD262288 TAZ261947:TAZ262288 TKV261947:TKV262288 TUR261947:TUR262288 UEN261947:UEN262288 UOJ261947:UOJ262288 UYF261947:UYF262288 VIB261947:VIB262288 VRX261947:VRX262288 WBT261947:WBT262288 WLP261947:WLP262288 WVL261947:WVL262288 TAZ982843:TAZ983184 IZ327483:IZ327824 SV327483:SV327824 ACR327483:ACR327824 AMN327483:AMN327824 AWJ327483:AWJ327824 BGF327483:BGF327824 BQB327483:BQB327824 BZX327483:BZX327824 CJT327483:CJT327824 CTP327483:CTP327824 DDL327483:DDL327824 DNH327483:DNH327824 DXD327483:DXD327824 EGZ327483:EGZ327824 EQV327483:EQV327824 FAR327483:FAR327824 FKN327483:FKN327824 FUJ327483:FUJ327824 GEF327483:GEF327824 GOB327483:GOB327824 GXX327483:GXX327824 HHT327483:HHT327824 HRP327483:HRP327824 IBL327483:IBL327824 ILH327483:ILH327824 IVD327483:IVD327824 JEZ327483:JEZ327824 JOV327483:JOV327824 JYR327483:JYR327824 KIN327483:KIN327824 KSJ327483:KSJ327824 LCF327483:LCF327824 LMB327483:LMB327824 LVX327483:LVX327824 MFT327483:MFT327824 MPP327483:MPP327824 MZL327483:MZL327824 NJH327483:NJH327824 NTD327483:NTD327824 OCZ327483:OCZ327824 OMV327483:OMV327824 OWR327483:OWR327824 PGN327483:PGN327824 PQJ327483:PQJ327824 QAF327483:QAF327824 QKB327483:QKB327824 QTX327483:QTX327824 RDT327483:RDT327824 RNP327483:RNP327824 RXL327483:RXL327824 SHH327483:SHH327824 SRD327483:SRD327824 TAZ327483:TAZ327824 TKV327483:TKV327824 TUR327483:TUR327824 UEN327483:UEN327824 UOJ327483:UOJ327824 UYF327483:UYF327824 VIB327483:VIB327824 VRX327483:VRX327824 WBT327483:WBT327824 WLP327483:WLP327824 WVL327483:WVL327824 TKV982843:TKV983184 IZ393019:IZ393360 SV393019:SV393360 ACR393019:ACR393360 AMN393019:AMN393360 AWJ393019:AWJ393360 BGF393019:BGF393360 BQB393019:BQB393360 BZX393019:BZX393360 CJT393019:CJT393360 CTP393019:CTP393360 DDL393019:DDL393360 DNH393019:DNH393360 DXD393019:DXD393360 EGZ393019:EGZ393360 EQV393019:EQV393360 FAR393019:FAR393360 FKN393019:FKN393360 FUJ393019:FUJ393360 GEF393019:GEF393360 GOB393019:GOB393360 GXX393019:GXX393360 HHT393019:HHT393360 HRP393019:HRP393360 IBL393019:IBL393360 ILH393019:ILH393360 IVD393019:IVD393360 JEZ393019:JEZ393360 JOV393019:JOV393360 JYR393019:JYR393360 KIN393019:KIN393360 KSJ393019:KSJ393360 LCF393019:LCF393360 LMB393019:LMB393360 LVX393019:LVX393360 MFT393019:MFT393360 MPP393019:MPP393360 MZL393019:MZL393360 NJH393019:NJH393360 NTD393019:NTD393360 OCZ393019:OCZ393360 OMV393019:OMV393360 OWR393019:OWR393360 PGN393019:PGN393360 PQJ393019:PQJ393360 QAF393019:QAF393360 QKB393019:QKB393360 QTX393019:QTX393360 RDT393019:RDT393360 RNP393019:RNP393360 RXL393019:RXL393360 SHH393019:SHH393360 SRD393019:SRD393360 TAZ393019:TAZ393360 TKV393019:TKV393360 TUR393019:TUR393360 UEN393019:UEN393360 UOJ393019:UOJ393360 UYF393019:UYF393360 VIB393019:VIB393360 VRX393019:VRX393360 WBT393019:WBT393360 WLP393019:WLP393360 WVL393019:WVL393360 TUR982843:TUR983184 IZ458555:IZ458896 SV458555:SV458896 ACR458555:ACR458896 AMN458555:AMN458896 AWJ458555:AWJ458896 BGF458555:BGF458896 BQB458555:BQB458896 BZX458555:BZX458896 CJT458555:CJT458896 CTP458555:CTP458896 DDL458555:DDL458896 DNH458555:DNH458896 DXD458555:DXD458896 EGZ458555:EGZ458896 EQV458555:EQV458896 FAR458555:FAR458896 FKN458555:FKN458896 FUJ458555:FUJ458896 GEF458555:GEF458896 GOB458555:GOB458896 GXX458555:GXX458896 HHT458555:HHT458896 HRP458555:HRP458896 IBL458555:IBL458896 ILH458555:ILH458896 IVD458555:IVD458896 JEZ458555:JEZ458896 JOV458555:JOV458896 JYR458555:JYR458896 KIN458555:KIN458896 KSJ458555:KSJ458896 LCF458555:LCF458896 LMB458555:LMB458896 LVX458555:LVX458896 MFT458555:MFT458896 MPP458555:MPP458896 MZL458555:MZL458896 NJH458555:NJH458896 NTD458555:NTD458896 OCZ458555:OCZ458896 OMV458555:OMV458896 OWR458555:OWR458896 PGN458555:PGN458896 PQJ458555:PQJ458896 QAF458555:QAF458896 QKB458555:QKB458896 QTX458555:QTX458896 RDT458555:RDT458896 RNP458555:RNP458896 RXL458555:RXL458896 SHH458555:SHH458896 SRD458555:SRD458896 TAZ458555:TAZ458896 TKV458555:TKV458896 TUR458555:TUR458896 UEN458555:UEN458896 UOJ458555:UOJ458896 UYF458555:UYF458896 VIB458555:VIB458896 VRX458555:VRX458896 WBT458555:WBT458896 WLP458555:WLP458896 WVL458555:WVL458896 UEN982843:UEN983184 IZ524091:IZ524432 SV524091:SV524432 ACR524091:ACR524432 AMN524091:AMN524432 AWJ524091:AWJ524432 BGF524091:BGF524432 BQB524091:BQB524432 BZX524091:BZX524432 CJT524091:CJT524432 CTP524091:CTP524432 DDL524091:DDL524432 DNH524091:DNH524432 DXD524091:DXD524432 EGZ524091:EGZ524432 EQV524091:EQV524432 FAR524091:FAR524432 FKN524091:FKN524432 FUJ524091:FUJ524432 GEF524091:GEF524432 GOB524091:GOB524432 GXX524091:GXX524432 HHT524091:HHT524432 HRP524091:HRP524432 IBL524091:IBL524432 ILH524091:ILH524432 IVD524091:IVD524432 JEZ524091:JEZ524432 JOV524091:JOV524432 JYR524091:JYR524432 KIN524091:KIN524432 KSJ524091:KSJ524432 LCF524091:LCF524432 LMB524091:LMB524432 LVX524091:LVX524432 MFT524091:MFT524432 MPP524091:MPP524432 MZL524091:MZL524432 NJH524091:NJH524432 NTD524091:NTD524432 OCZ524091:OCZ524432 OMV524091:OMV524432 OWR524091:OWR524432 PGN524091:PGN524432 PQJ524091:PQJ524432 QAF524091:QAF524432 QKB524091:QKB524432 QTX524091:QTX524432 RDT524091:RDT524432 RNP524091:RNP524432 RXL524091:RXL524432 SHH524091:SHH524432 SRD524091:SRD524432 TAZ524091:TAZ524432 TKV524091:TKV524432 TUR524091:TUR524432 UEN524091:UEN524432 UOJ524091:UOJ524432 UYF524091:UYF524432 VIB524091:VIB524432 VRX524091:VRX524432 WBT524091:WBT524432 WLP524091:WLP524432 WVL524091:WVL524432 UOJ982843:UOJ983184 IZ589627:IZ589968 SV589627:SV589968 ACR589627:ACR589968 AMN589627:AMN589968 AWJ589627:AWJ589968 BGF589627:BGF589968 BQB589627:BQB589968 BZX589627:BZX589968 CJT589627:CJT589968 CTP589627:CTP589968 DDL589627:DDL589968 DNH589627:DNH589968 DXD589627:DXD589968 EGZ589627:EGZ589968 EQV589627:EQV589968 FAR589627:FAR589968 FKN589627:FKN589968 FUJ589627:FUJ589968 GEF589627:GEF589968 GOB589627:GOB589968 GXX589627:GXX589968 HHT589627:HHT589968 HRP589627:HRP589968 IBL589627:IBL589968 ILH589627:ILH589968 IVD589627:IVD589968 JEZ589627:JEZ589968 JOV589627:JOV589968 JYR589627:JYR589968 KIN589627:KIN589968 KSJ589627:KSJ589968 LCF589627:LCF589968 LMB589627:LMB589968 LVX589627:LVX589968 MFT589627:MFT589968 MPP589627:MPP589968 MZL589627:MZL589968 NJH589627:NJH589968 NTD589627:NTD589968 OCZ589627:OCZ589968 OMV589627:OMV589968 OWR589627:OWR589968 PGN589627:PGN589968 PQJ589627:PQJ589968 QAF589627:QAF589968 QKB589627:QKB589968 QTX589627:QTX589968 RDT589627:RDT589968 RNP589627:RNP589968 RXL589627:RXL589968 SHH589627:SHH589968 SRD589627:SRD589968 TAZ589627:TAZ589968 TKV589627:TKV589968 TUR589627:TUR589968 UEN589627:UEN589968 UOJ589627:UOJ589968 UYF589627:UYF589968 VIB589627:VIB589968 VRX589627:VRX589968 WBT589627:WBT589968 WLP589627:WLP589968 WVL589627:WVL589968 UYF982843:UYF983184 IZ655163:IZ655504 SV655163:SV655504 ACR655163:ACR655504 AMN655163:AMN655504 AWJ655163:AWJ655504 BGF655163:BGF655504 BQB655163:BQB655504 BZX655163:BZX655504 CJT655163:CJT655504 CTP655163:CTP655504 DDL655163:DDL655504 DNH655163:DNH655504 DXD655163:DXD655504 EGZ655163:EGZ655504 EQV655163:EQV655504 FAR655163:FAR655504 FKN655163:FKN655504 FUJ655163:FUJ655504 GEF655163:GEF655504 GOB655163:GOB655504 GXX655163:GXX655504 HHT655163:HHT655504 HRP655163:HRP655504 IBL655163:IBL655504 ILH655163:ILH655504 IVD655163:IVD655504 JEZ655163:JEZ655504 JOV655163:JOV655504 JYR655163:JYR655504 KIN655163:KIN655504 KSJ655163:KSJ655504 LCF655163:LCF655504 LMB655163:LMB655504 LVX655163:LVX655504 MFT655163:MFT655504 MPP655163:MPP655504 MZL655163:MZL655504 NJH655163:NJH655504 NTD655163:NTD655504 OCZ655163:OCZ655504 OMV655163:OMV655504 OWR655163:OWR655504 PGN655163:PGN655504 PQJ655163:PQJ655504 QAF655163:QAF655504 QKB655163:QKB655504 QTX655163:QTX655504 RDT655163:RDT655504 RNP655163:RNP655504 RXL655163:RXL655504 SHH655163:SHH655504 SRD655163:SRD655504 TAZ655163:TAZ655504 TKV655163:TKV655504 TUR655163:TUR655504 UEN655163:UEN655504 UOJ655163:UOJ655504 UYF655163:UYF655504 VIB655163:VIB655504 VRX655163:VRX655504 WBT655163:WBT655504 WLP655163:WLP655504 WVL655163:WVL655504 VIB982843:VIB983184 IZ720699:IZ721040 SV720699:SV721040 ACR720699:ACR721040 AMN720699:AMN721040 AWJ720699:AWJ721040 BGF720699:BGF721040 BQB720699:BQB721040 BZX720699:BZX721040 CJT720699:CJT721040 CTP720699:CTP721040 DDL720699:DDL721040 DNH720699:DNH721040 DXD720699:DXD721040 EGZ720699:EGZ721040 EQV720699:EQV721040 FAR720699:FAR721040 FKN720699:FKN721040 FUJ720699:FUJ721040 GEF720699:GEF721040 GOB720699:GOB721040 GXX720699:GXX721040 HHT720699:HHT721040 HRP720699:HRP721040 IBL720699:IBL721040 ILH720699:ILH721040 IVD720699:IVD721040 JEZ720699:JEZ721040 JOV720699:JOV721040 JYR720699:JYR721040 KIN720699:KIN721040 KSJ720699:KSJ721040 LCF720699:LCF721040 LMB720699:LMB721040 LVX720699:LVX721040 MFT720699:MFT721040 MPP720699:MPP721040 MZL720699:MZL721040 NJH720699:NJH721040 NTD720699:NTD721040 OCZ720699:OCZ721040 OMV720699:OMV721040 OWR720699:OWR721040 PGN720699:PGN721040 PQJ720699:PQJ721040 QAF720699:QAF721040 QKB720699:QKB721040 QTX720699:QTX721040 RDT720699:RDT721040 RNP720699:RNP721040 RXL720699:RXL721040 SHH720699:SHH721040 SRD720699:SRD721040 TAZ720699:TAZ721040 TKV720699:TKV721040 TUR720699:TUR721040 UEN720699:UEN721040 UOJ720699:UOJ721040 UYF720699:UYF721040 VIB720699:VIB721040 VRX720699:VRX721040 WBT720699:WBT721040 WLP720699:WLP721040 WVL720699:WVL721040 VRX982843:VRX983184 IZ786235:IZ786576 SV786235:SV786576 ACR786235:ACR786576 AMN786235:AMN786576 AWJ786235:AWJ786576 BGF786235:BGF786576 BQB786235:BQB786576 BZX786235:BZX786576 CJT786235:CJT786576 CTP786235:CTP786576 DDL786235:DDL786576 DNH786235:DNH786576 DXD786235:DXD786576 EGZ786235:EGZ786576 EQV786235:EQV786576 FAR786235:FAR786576 FKN786235:FKN786576 FUJ786235:FUJ786576 GEF786235:GEF786576 GOB786235:GOB786576 GXX786235:GXX786576 HHT786235:HHT786576 HRP786235:HRP786576 IBL786235:IBL786576 ILH786235:ILH786576 IVD786235:IVD786576 JEZ786235:JEZ786576 JOV786235:JOV786576 JYR786235:JYR786576 KIN786235:KIN786576 KSJ786235:KSJ786576 LCF786235:LCF786576 LMB786235:LMB786576 LVX786235:LVX786576 MFT786235:MFT786576 MPP786235:MPP786576 MZL786235:MZL786576 NJH786235:NJH786576 NTD786235:NTD786576 OCZ786235:OCZ786576 OMV786235:OMV786576 OWR786235:OWR786576 PGN786235:PGN786576 PQJ786235:PQJ786576 QAF786235:QAF786576 QKB786235:QKB786576 QTX786235:QTX786576 RDT786235:RDT786576 RNP786235:RNP786576 RXL786235:RXL786576 SHH786235:SHH786576 SRD786235:SRD786576 TAZ786235:TAZ786576 TKV786235:TKV786576 TUR786235:TUR786576 UEN786235:UEN786576 UOJ786235:UOJ786576 UYF786235:UYF786576 VIB786235:VIB786576 VRX786235:VRX786576 WBT786235:WBT786576 WLP786235:WLP786576 WVL786235:WVL786576 WBT982843:WBT983184 IZ851771:IZ852112 SV851771:SV852112 ACR851771:ACR852112 AMN851771:AMN852112 AWJ851771:AWJ852112 BGF851771:BGF852112 BQB851771:BQB852112 BZX851771:BZX852112 CJT851771:CJT852112 CTP851771:CTP852112 DDL851771:DDL852112 DNH851771:DNH852112 DXD851771:DXD852112 EGZ851771:EGZ852112 EQV851771:EQV852112 FAR851771:FAR852112 FKN851771:FKN852112 FUJ851771:FUJ852112 GEF851771:GEF852112 GOB851771:GOB852112 GXX851771:GXX852112 HHT851771:HHT852112 HRP851771:HRP852112 IBL851771:IBL852112 ILH851771:ILH852112 IVD851771:IVD852112 JEZ851771:JEZ852112 JOV851771:JOV852112 JYR851771:JYR852112 KIN851771:KIN852112 KSJ851771:KSJ852112 LCF851771:LCF852112 LMB851771:LMB852112 LVX851771:LVX852112 MFT851771:MFT852112 MPP851771:MPP852112 MZL851771:MZL852112 NJH851771:NJH852112 NTD851771:NTD852112 OCZ851771:OCZ852112 OMV851771:OMV852112 OWR851771:OWR852112 PGN851771:PGN852112 PQJ851771:PQJ852112 QAF851771:QAF852112 QKB851771:QKB852112 QTX851771:QTX852112 RDT851771:RDT852112 RNP851771:RNP852112 RXL851771:RXL852112 SHH851771:SHH852112 SRD851771:SRD852112 TAZ851771:TAZ852112 TKV851771:TKV852112 TUR851771:TUR852112 UEN851771:UEN852112 UOJ851771:UOJ852112 UYF851771:UYF852112 VIB851771:VIB852112 VRX851771:VRX852112 WBT851771:WBT852112 WLP851771:WLP852112 WVL851771:WVL852112 WLP982843:WLP983184 IZ917307:IZ917648 SV917307:SV917648 ACR917307:ACR917648 AMN917307:AMN917648 AWJ917307:AWJ917648 BGF917307:BGF917648 BQB917307:BQB917648 BZX917307:BZX917648 CJT917307:CJT917648 CTP917307:CTP917648 DDL917307:DDL917648 DNH917307:DNH917648 DXD917307:DXD917648 EGZ917307:EGZ917648 EQV917307:EQV917648 FAR917307:FAR917648 FKN917307:FKN917648 FUJ917307:FUJ917648 GEF917307:GEF917648 GOB917307:GOB917648 GXX917307:GXX917648 HHT917307:HHT917648 HRP917307:HRP917648 IBL917307:IBL917648 ILH917307:ILH917648 IVD917307:IVD917648 JEZ917307:JEZ917648 JOV917307:JOV917648 JYR917307:JYR917648 KIN917307:KIN917648 KSJ917307:KSJ917648 LCF917307:LCF917648 LMB917307:LMB917648 LVX917307:LVX917648 MFT917307:MFT917648 MPP917307:MPP917648 MZL917307:MZL917648 NJH917307:NJH917648 NTD917307:NTD917648 OCZ917307:OCZ917648 OMV917307:OMV917648 OWR917307:OWR917648 PGN917307:PGN917648 PQJ917307:PQJ917648 QAF917307:QAF917648 QKB917307:QKB917648 QTX917307:QTX917648 RDT917307:RDT917648 RNP917307:RNP917648 RXL917307:RXL917648 SHH917307:SHH917648 SRD917307:SRD917648 TAZ917307:TAZ917648 TKV917307:TKV917648 TUR917307:TUR917648 UEN917307:UEN917648 UOJ917307:UOJ917648 UYF917307:UYF917648 VIB917307:VIB917648 VRX917307:VRX917648 WBT917307:WBT917648 WLP917307:WLP917648 WVL917307:WVL917648 WVL982843:WVL983184 IZ982843:IZ983184 SV982843:SV983184 ACR982843:ACR983184 AMN982843:AMN983184 AWJ982843:AWJ983184 BGF982843:BGF983184 BQB982843:BQB983184 BZX982843:BZX983184 CJT982843:CJT983184 CTP982843:CTP983184 DDL982843:DDL983184 DNH982843:DNH983184 DXD982843:DXD983184 EGZ982843:EGZ983184 EQV982843:EQV983184 FAR982843:FAR983184 FKN982843:FKN983184 FUJ982843:FUJ983184 GEF982843:GEF983184 GOB982843:GOB983184 GXX982843:GXX983184 HHT982843:HHT983184 HRP982843:HRP983184 IBL982843:IBL983184 ILH982843:ILH983184 IVD982843:IVD983184 JEZ982843:JEZ983184 JOV982843:JOV983184 JYR982843:JYR983184 KIN982843:KIN983184 KSJ982843:KSJ983184 LCF982843:LCF983184 LMB982843:LMB983184 LVX982843:LVX983184 MFT982843:MFT983184 MPP982843:MPP983184 MZL982843:MZL983184 NJH982843:NJH983184 NTD982843:NTD983184 OCZ982843:OCZ983184 OMV982843:OMV983184 OWR982843:OWR983184 PGN982843:PGN983184 PQJ982843:PQJ983184 QAF982843:QAF983184 QKB982843:QKB983184 QTX982843:QTX983184" xr:uid="{00000000-0002-0000-0100-000000000000}">
      <formula1>STRUTTURE_SRSR24H</formula1>
    </dataValidation>
    <dataValidation type="list" allowBlank="1" showInputMessage="1" showErrorMessage="1" sqref="REC982843:REC983184 JI6:JI150 TE6:TE150 ADA6:ADA150 AMW6:AMW150 AWS6:AWS150 BGO6:BGO150 BQK6:BQK150 CAG6:CAG150 CKC6:CKC150 CTY6:CTY150 DDU6:DDU150 DNQ6:DNQ150 DXM6:DXM150 EHI6:EHI150 ERE6:ERE150 FBA6:FBA150 FKW6:FKW150 FUS6:FUS150 GEO6:GEO150 GOK6:GOK150 GYG6:GYG150 HIC6:HIC150 HRY6:HRY150 IBU6:IBU150 ILQ6:ILQ150 IVM6:IVM150 JFI6:JFI150 JPE6:JPE150 JZA6:JZA150 KIW6:KIW150 KSS6:KSS150 LCO6:LCO150 LMK6:LMK150 LWG6:LWG150 MGC6:MGC150 MPY6:MPY150 MZU6:MZU150 NJQ6:NJQ150 NTM6:NTM150 ODI6:ODI150 ONE6:ONE150 OXA6:OXA150 PGW6:PGW150 PQS6:PQS150 QAO6:QAO150 QKK6:QKK150 QUG6:QUG150 REC6:REC150 RNY6:RNY150 RXU6:RXU150 SHQ6:SHQ150 SRM6:SRM150 TBI6:TBI150 TLE6:TLE150 TVA6:TVA150 UEW6:UEW150 UOS6:UOS150 UYO6:UYO150 VIK6:VIK150 VSG6:VSG150 WCC6:WCC150 WLY6:WLY150 WVU6:WVU150 RNY982843:RNY983184 JI65339:JI65680 TE65339:TE65680 ADA65339:ADA65680 AMW65339:AMW65680 AWS65339:AWS65680 BGO65339:BGO65680 BQK65339:BQK65680 CAG65339:CAG65680 CKC65339:CKC65680 CTY65339:CTY65680 DDU65339:DDU65680 DNQ65339:DNQ65680 DXM65339:DXM65680 EHI65339:EHI65680 ERE65339:ERE65680 FBA65339:FBA65680 FKW65339:FKW65680 FUS65339:FUS65680 GEO65339:GEO65680 GOK65339:GOK65680 GYG65339:GYG65680 HIC65339:HIC65680 HRY65339:HRY65680 IBU65339:IBU65680 ILQ65339:ILQ65680 IVM65339:IVM65680 JFI65339:JFI65680 JPE65339:JPE65680 JZA65339:JZA65680 KIW65339:KIW65680 KSS65339:KSS65680 LCO65339:LCO65680 LMK65339:LMK65680 LWG65339:LWG65680 MGC65339:MGC65680 MPY65339:MPY65680 MZU65339:MZU65680 NJQ65339:NJQ65680 NTM65339:NTM65680 ODI65339:ODI65680 ONE65339:ONE65680 OXA65339:OXA65680 PGW65339:PGW65680 PQS65339:PQS65680 QAO65339:QAO65680 QKK65339:QKK65680 QUG65339:QUG65680 REC65339:REC65680 RNY65339:RNY65680 RXU65339:RXU65680 SHQ65339:SHQ65680 SRM65339:SRM65680 TBI65339:TBI65680 TLE65339:TLE65680 TVA65339:TVA65680 UEW65339:UEW65680 UOS65339:UOS65680 UYO65339:UYO65680 VIK65339:VIK65680 VSG65339:VSG65680 WCC65339:WCC65680 WLY65339:WLY65680 WVU65339:WVU65680 RXU982843:RXU983184 JI130875:JI131216 TE130875:TE131216 ADA130875:ADA131216 AMW130875:AMW131216 AWS130875:AWS131216 BGO130875:BGO131216 BQK130875:BQK131216 CAG130875:CAG131216 CKC130875:CKC131216 CTY130875:CTY131216 DDU130875:DDU131216 DNQ130875:DNQ131216 DXM130875:DXM131216 EHI130875:EHI131216 ERE130875:ERE131216 FBA130875:FBA131216 FKW130875:FKW131216 FUS130875:FUS131216 GEO130875:GEO131216 GOK130875:GOK131216 GYG130875:GYG131216 HIC130875:HIC131216 HRY130875:HRY131216 IBU130875:IBU131216 ILQ130875:ILQ131216 IVM130875:IVM131216 JFI130875:JFI131216 JPE130875:JPE131216 JZA130875:JZA131216 KIW130875:KIW131216 KSS130875:KSS131216 LCO130875:LCO131216 LMK130875:LMK131216 LWG130875:LWG131216 MGC130875:MGC131216 MPY130875:MPY131216 MZU130875:MZU131216 NJQ130875:NJQ131216 NTM130875:NTM131216 ODI130875:ODI131216 ONE130875:ONE131216 OXA130875:OXA131216 PGW130875:PGW131216 PQS130875:PQS131216 QAO130875:QAO131216 QKK130875:QKK131216 QUG130875:QUG131216 REC130875:REC131216 RNY130875:RNY131216 RXU130875:RXU131216 SHQ130875:SHQ131216 SRM130875:SRM131216 TBI130875:TBI131216 TLE130875:TLE131216 TVA130875:TVA131216 UEW130875:UEW131216 UOS130875:UOS131216 UYO130875:UYO131216 VIK130875:VIK131216 VSG130875:VSG131216 WCC130875:WCC131216 WLY130875:WLY131216 WVU130875:WVU131216 SHQ982843:SHQ983184 JI196411:JI196752 TE196411:TE196752 ADA196411:ADA196752 AMW196411:AMW196752 AWS196411:AWS196752 BGO196411:BGO196752 BQK196411:BQK196752 CAG196411:CAG196752 CKC196411:CKC196752 CTY196411:CTY196752 DDU196411:DDU196752 DNQ196411:DNQ196752 DXM196411:DXM196752 EHI196411:EHI196752 ERE196411:ERE196752 FBA196411:FBA196752 FKW196411:FKW196752 FUS196411:FUS196752 GEO196411:GEO196752 GOK196411:GOK196752 GYG196411:GYG196752 HIC196411:HIC196752 HRY196411:HRY196752 IBU196411:IBU196752 ILQ196411:ILQ196752 IVM196411:IVM196752 JFI196411:JFI196752 JPE196411:JPE196752 JZA196411:JZA196752 KIW196411:KIW196752 KSS196411:KSS196752 LCO196411:LCO196752 LMK196411:LMK196752 LWG196411:LWG196752 MGC196411:MGC196752 MPY196411:MPY196752 MZU196411:MZU196752 NJQ196411:NJQ196752 NTM196411:NTM196752 ODI196411:ODI196752 ONE196411:ONE196752 OXA196411:OXA196752 PGW196411:PGW196752 PQS196411:PQS196752 QAO196411:QAO196752 QKK196411:QKK196752 QUG196411:QUG196752 REC196411:REC196752 RNY196411:RNY196752 RXU196411:RXU196752 SHQ196411:SHQ196752 SRM196411:SRM196752 TBI196411:TBI196752 TLE196411:TLE196752 TVA196411:TVA196752 UEW196411:UEW196752 UOS196411:UOS196752 UYO196411:UYO196752 VIK196411:VIK196752 VSG196411:VSG196752 WCC196411:WCC196752 WLY196411:WLY196752 WVU196411:WVU196752 SRM982843:SRM983184 JI261947:JI262288 TE261947:TE262288 ADA261947:ADA262288 AMW261947:AMW262288 AWS261947:AWS262288 BGO261947:BGO262288 BQK261947:BQK262288 CAG261947:CAG262288 CKC261947:CKC262288 CTY261947:CTY262288 DDU261947:DDU262288 DNQ261947:DNQ262288 DXM261947:DXM262288 EHI261947:EHI262288 ERE261947:ERE262288 FBA261947:FBA262288 FKW261947:FKW262288 FUS261947:FUS262288 GEO261947:GEO262288 GOK261947:GOK262288 GYG261947:GYG262288 HIC261947:HIC262288 HRY261947:HRY262288 IBU261947:IBU262288 ILQ261947:ILQ262288 IVM261947:IVM262288 JFI261947:JFI262288 JPE261947:JPE262288 JZA261947:JZA262288 KIW261947:KIW262288 KSS261947:KSS262288 LCO261947:LCO262288 LMK261947:LMK262288 LWG261947:LWG262288 MGC261947:MGC262288 MPY261947:MPY262288 MZU261947:MZU262288 NJQ261947:NJQ262288 NTM261947:NTM262288 ODI261947:ODI262288 ONE261947:ONE262288 OXA261947:OXA262288 PGW261947:PGW262288 PQS261947:PQS262288 QAO261947:QAO262288 QKK261947:QKK262288 QUG261947:QUG262288 REC261947:REC262288 RNY261947:RNY262288 RXU261947:RXU262288 SHQ261947:SHQ262288 SRM261947:SRM262288 TBI261947:TBI262288 TLE261947:TLE262288 TVA261947:TVA262288 UEW261947:UEW262288 UOS261947:UOS262288 UYO261947:UYO262288 VIK261947:VIK262288 VSG261947:VSG262288 WCC261947:WCC262288 WLY261947:WLY262288 WVU261947:WVU262288 TBI982843:TBI983184 JI327483:JI327824 TE327483:TE327824 ADA327483:ADA327824 AMW327483:AMW327824 AWS327483:AWS327824 BGO327483:BGO327824 BQK327483:BQK327824 CAG327483:CAG327824 CKC327483:CKC327824 CTY327483:CTY327824 DDU327483:DDU327824 DNQ327483:DNQ327824 DXM327483:DXM327824 EHI327483:EHI327824 ERE327483:ERE327824 FBA327483:FBA327824 FKW327483:FKW327824 FUS327483:FUS327824 GEO327483:GEO327824 GOK327483:GOK327824 GYG327483:GYG327824 HIC327483:HIC327824 HRY327483:HRY327824 IBU327483:IBU327824 ILQ327483:ILQ327824 IVM327483:IVM327824 JFI327483:JFI327824 JPE327483:JPE327824 JZA327483:JZA327824 KIW327483:KIW327824 KSS327483:KSS327824 LCO327483:LCO327824 LMK327483:LMK327824 LWG327483:LWG327824 MGC327483:MGC327824 MPY327483:MPY327824 MZU327483:MZU327824 NJQ327483:NJQ327824 NTM327483:NTM327824 ODI327483:ODI327824 ONE327483:ONE327824 OXA327483:OXA327824 PGW327483:PGW327824 PQS327483:PQS327824 QAO327483:QAO327824 QKK327483:QKK327824 QUG327483:QUG327824 REC327483:REC327824 RNY327483:RNY327824 RXU327483:RXU327824 SHQ327483:SHQ327824 SRM327483:SRM327824 TBI327483:TBI327824 TLE327483:TLE327824 TVA327483:TVA327824 UEW327483:UEW327824 UOS327483:UOS327824 UYO327483:UYO327824 VIK327483:VIK327824 VSG327483:VSG327824 WCC327483:WCC327824 WLY327483:WLY327824 WVU327483:WVU327824 TLE982843:TLE983184 JI393019:JI393360 TE393019:TE393360 ADA393019:ADA393360 AMW393019:AMW393360 AWS393019:AWS393360 BGO393019:BGO393360 BQK393019:BQK393360 CAG393019:CAG393360 CKC393019:CKC393360 CTY393019:CTY393360 DDU393019:DDU393360 DNQ393019:DNQ393360 DXM393019:DXM393360 EHI393019:EHI393360 ERE393019:ERE393360 FBA393019:FBA393360 FKW393019:FKW393360 FUS393019:FUS393360 GEO393019:GEO393360 GOK393019:GOK393360 GYG393019:GYG393360 HIC393019:HIC393360 HRY393019:HRY393360 IBU393019:IBU393360 ILQ393019:ILQ393360 IVM393019:IVM393360 JFI393019:JFI393360 JPE393019:JPE393360 JZA393019:JZA393360 KIW393019:KIW393360 KSS393019:KSS393360 LCO393019:LCO393360 LMK393019:LMK393360 LWG393019:LWG393360 MGC393019:MGC393360 MPY393019:MPY393360 MZU393019:MZU393360 NJQ393019:NJQ393360 NTM393019:NTM393360 ODI393019:ODI393360 ONE393019:ONE393360 OXA393019:OXA393360 PGW393019:PGW393360 PQS393019:PQS393360 QAO393019:QAO393360 QKK393019:QKK393360 QUG393019:QUG393360 REC393019:REC393360 RNY393019:RNY393360 RXU393019:RXU393360 SHQ393019:SHQ393360 SRM393019:SRM393360 TBI393019:TBI393360 TLE393019:TLE393360 TVA393019:TVA393360 UEW393019:UEW393360 UOS393019:UOS393360 UYO393019:UYO393360 VIK393019:VIK393360 VSG393019:VSG393360 WCC393019:WCC393360 WLY393019:WLY393360 WVU393019:WVU393360 TVA982843:TVA983184 JI458555:JI458896 TE458555:TE458896 ADA458555:ADA458896 AMW458555:AMW458896 AWS458555:AWS458896 BGO458555:BGO458896 BQK458555:BQK458896 CAG458555:CAG458896 CKC458555:CKC458896 CTY458555:CTY458896 DDU458555:DDU458896 DNQ458555:DNQ458896 DXM458555:DXM458896 EHI458555:EHI458896 ERE458555:ERE458896 FBA458555:FBA458896 FKW458555:FKW458896 FUS458555:FUS458896 GEO458555:GEO458896 GOK458555:GOK458896 GYG458555:GYG458896 HIC458555:HIC458896 HRY458555:HRY458896 IBU458555:IBU458896 ILQ458555:ILQ458896 IVM458555:IVM458896 JFI458555:JFI458896 JPE458555:JPE458896 JZA458555:JZA458896 KIW458555:KIW458896 KSS458555:KSS458896 LCO458555:LCO458896 LMK458555:LMK458896 LWG458555:LWG458896 MGC458555:MGC458896 MPY458555:MPY458896 MZU458555:MZU458896 NJQ458555:NJQ458896 NTM458555:NTM458896 ODI458555:ODI458896 ONE458555:ONE458896 OXA458555:OXA458896 PGW458555:PGW458896 PQS458555:PQS458896 QAO458555:QAO458896 QKK458555:QKK458896 QUG458555:QUG458896 REC458555:REC458896 RNY458555:RNY458896 RXU458555:RXU458896 SHQ458555:SHQ458896 SRM458555:SRM458896 TBI458555:TBI458896 TLE458555:TLE458896 TVA458555:TVA458896 UEW458555:UEW458896 UOS458555:UOS458896 UYO458555:UYO458896 VIK458555:VIK458896 VSG458555:VSG458896 WCC458555:WCC458896 WLY458555:WLY458896 WVU458555:WVU458896 UEW982843:UEW983184 JI524091:JI524432 TE524091:TE524432 ADA524091:ADA524432 AMW524091:AMW524432 AWS524091:AWS524432 BGO524091:BGO524432 BQK524091:BQK524432 CAG524091:CAG524432 CKC524091:CKC524432 CTY524091:CTY524432 DDU524091:DDU524432 DNQ524091:DNQ524432 DXM524091:DXM524432 EHI524091:EHI524432 ERE524091:ERE524432 FBA524091:FBA524432 FKW524091:FKW524432 FUS524091:FUS524432 GEO524091:GEO524432 GOK524091:GOK524432 GYG524091:GYG524432 HIC524091:HIC524432 HRY524091:HRY524432 IBU524091:IBU524432 ILQ524091:ILQ524432 IVM524091:IVM524432 JFI524091:JFI524432 JPE524091:JPE524432 JZA524091:JZA524432 KIW524091:KIW524432 KSS524091:KSS524432 LCO524091:LCO524432 LMK524091:LMK524432 LWG524091:LWG524432 MGC524091:MGC524432 MPY524091:MPY524432 MZU524091:MZU524432 NJQ524091:NJQ524432 NTM524091:NTM524432 ODI524091:ODI524432 ONE524091:ONE524432 OXA524091:OXA524432 PGW524091:PGW524432 PQS524091:PQS524432 QAO524091:QAO524432 QKK524091:QKK524432 QUG524091:QUG524432 REC524091:REC524432 RNY524091:RNY524432 RXU524091:RXU524432 SHQ524091:SHQ524432 SRM524091:SRM524432 TBI524091:TBI524432 TLE524091:TLE524432 TVA524091:TVA524432 UEW524091:UEW524432 UOS524091:UOS524432 UYO524091:UYO524432 VIK524091:VIK524432 VSG524091:VSG524432 WCC524091:WCC524432 WLY524091:WLY524432 WVU524091:WVU524432 UOS982843:UOS983184 JI589627:JI589968 TE589627:TE589968 ADA589627:ADA589968 AMW589627:AMW589968 AWS589627:AWS589968 BGO589627:BGO589968 BQK589627:BQK589968 CAG589627:CAG589968 CKC589627:CKC589968 CTY589627:CTY589968 DDU589627:DDU589968 DNQ589627:DNQ589968 DXM589627:DXM589968 EHI589627:EHI589968 ERE589627:ERE589968 FBA589627:FBA589968 FKW589627:FKW589968 FUS589627:FUS589968 GEO589627:GEO589968 GOK589627:GOK589968 GYG589627:GYG589968 HIC589627:HIC589968 HRY589627:HRY589968 IBU589627:IBU589968 ILQ589627:ILQ589968 IVM589627:IVM589968 JFI589627:JFI589968 JPE589627:JPE589968 JZA589627:JZA589968 KIW589627:KIW589968 KSS589627:KSS589968 LCO589627:LCO589968 LMK589627:LMK589968 LWG589627:LWG589968 MGC589627:MGC589968 MPY589627:MPY589968 MZU589627:MZU589968 NJQ589627:NJQ589968 NTM589627:NTM589968 ODI589627:ODI589968 ONE589627:ONE589968 OXA589627:OXA589968 PGW589627:PGW589968 PQS589627:PQS589968 QAO589627:QAO589968 QKK589627:QKK589968 QUG589627:QUG589968 REC589627:REC589968 RNY589627:RNY589968 RXU589627:RXU589968 SHQ589627:SHQ589968 SRM589627:SRM589968 TBI589627:TBI589968 TLE589627:TLE589968 TVA589627:TVA589968 UEW589627:UEW589968 UOS589627:UOS589968 UYO589627:UYO589968 VIK589627:VIK589968 VSG589627:VSG589968 WCC589627:WCC589968 WLY589627:WLY589968 WVU589627:WVU589968 UYO982843:UYO983184 JI655163:JI655504 TE655163:TE655504 ADA655163:ADA655504 AMW655163:AMW655504 AWS655163:AWS655504 BGO655163:BGO655504 BQK655163:BQK655504 CAG655163:CAG655504 CKC655163:CKC655504 CTY655163:CTY655504 DDU655163:DDU655504 DNQ655163:DNQ655504 DXM655163:DXM655504 EHI655163:EHI655504 ERE655163:ERE655504 FBA655163:FBA655504 FKW655163:FKW655504 FUS655163:FUS655504 GEO655163:GEO655504 GOK655163:GOK655504 GYG655163:GYG655504 HIC655163:HIC655504 HRY655163:HRY655504 IBU655163:IBU655504 ILQ655163:ILQ655504 IVM655163:IVM655504 JFI655163:JFI655504 JPE655163:JPE655504 JZA655163:JZA655504 KIW655163:KIW655504 KSS655163:KSS655504 LCO655163:LCO655504 LMK655163:LMK655504 LWG655163:LWG655504 MGC655163:MGC655504 MPY655163:MPY655504 MZU655163:MZU655504 NJQ655163:NJQ655504 NTM655163:NTM655504 ODI655163:ODI655504 ONE655163:ONE655504 OXA655163:OXA655504 PGW655163:PGW655504 PQS655163:PQS655504 QAO655163:QAO655504 QKK655163:QKK655504 QUG655163:QUG655504 REC655163:REC655504 RNY655163:RNY655504 RXU655163:RXU655504 SHQ655163:SHQ655504 SRM655163:SRM655504 TBI655163:TBI655504 TLE655163:TLE655504 TVA655163:TVA655504 UEW655163:UEW655504 UOS655163:UOS655504 UYO655163:UYO655504 VIK655163:VIK655504 VSG655163:VSG655504 WCC655163:WCC655504 WLY655163:WLY655504 WVU655163:WVU655504 VIK982843:VIK983184 JI720699:JI721040 TE720699:TE721040 ADA720699:ADA721040 AMW720699:AMW721040 AWS720699:AWS721040 BGO720699:BGO721040 BQK720699:BQK721040 CAG720699:CAG721040 CKC720699:CKC721040 CTY720699:CTY721040 DDU720699:DDU721040 DNQ720699:DNQ721040 DXM720699:DXM721040 EHI720699:EHI721040 ERE720699:ERE721040 FBA720699:FBA721040 FKW720699:FKW721040 FUS720699:FUS721040 GEO720699:GEO721040 GOK720699:GOK721040 GYG720699:GYG721040 HIC720699:HIC721040 HRY720699:HRY721040 IBU720699:IBU721040 ILQ720699:ILQ721040 IVM720699:IVM721040 JFI720699:JFI721040 JPE720699:JPE721040 JZA720699:JZA721040 KIW720699:KIW721040 KSS720699:KSS721040 LCO720699:LCO721040 LMK720699:LMK721040 LWG720699:LWG721040 MGC720699:MGC721040 MPY720699:MPY721040 MZU720699:MZU721040 NJQ720699:NJQ721040 NTM720699:NTM721040 ODI720699:ODI721040 ONE720699:ONE721040 OXA720699:OXA721040 PGW720699:PGW721040 PQS720699:PQS721040 QAO720699:QAO721040 QKK720699:QKK721040 QUG720699:QUG721040 REC720699:REC721040 RNY720699:RNY721040 RXU720699:RXU721040 SHQ720699:SHQ721040 SRM720699:SRM721040 TBI720699:TBI721040 TLE720699:TLE721040 TVA720699:TVA721040 UEW720699:UEW721040 UOS720699:UOS721040 UYO720699:UYO721040 VIK720699:VIK721040 VSG720699:VSG721040 WCC720699:WCC721040 WLY720699:WLY721040 WVU720699:WVU721040 VSG982843:VSG983184 JI786235:JI786576 TE786235:TE786576 ADA786235:ADA786576 AMW786235:AMW786576 AWS786235:AWS786576 BGO786235:BGO786576 BQK786235:BQK786576 CAG786235:CAG786576 CKC786235:CKC786576 CTY786235:CTY786576 DDU786235:DDU786576 DNQ786235:DNQ786576 DXM786235:DXM786576 EHI786235:EHI786576 ERE786235:ERE786576 FBA786235:FBA786576 FKW786235:FKW786576 FUS786235:FUS786576 GEO786235:GEO786576 GOK786235:GOK786576 GYG786235:GYG786576 HIC786235:HIC786576 HRY786235:HRY786576 IBU786235:IBU786576 ILQ786235:ILQ786576 IVM786235:IVM786576 JFI786235:JFI786576 JPE786235:JPE786576 JZA786235:JZA786576 KIW786235:KIW786576 KSS786235:KSS786576 LCO786235:LCO786576 LMK786235:LMK786576 LWG786235:LWG786576 MGC786235:MGC786576 MPY786235:MPY786576 MZU786235:MZU786576 NJQ786235:NJQ786576 NTM786235:NTM786576 ODI786235:ODI786576 ONE786235:ONE786576 OXA786235:OXA786576 PGW786235:PGW786576 PQS786235:PQS786576 QAO786235:QAO786576 QKK786235:QKK786576 QUG786235:QUG786576 REC786235:REC786576 RNY786235:RNY786576 RXU786235:RXU786576 SHQ786235:SHQ786576 SRM786235:SRM786576 TBI786235:TBI786576 TLE786235:TLE786576 TVA786235:TVA786576 UEW786235:UEW786576 UOS786235:UOS786576 UYO786235:UYO786576 VIK786235:VIK786576 VSG786235:VSG786576 WCC786235:WCC786576 WLY786235:WLY786576 WVU786235:WVU786576 WCC982843:WCC983184 JI851771:JI852112 TE851771:TE852112 ADA851771:ADA852112 AMW851771:AMW852112 AWS851771:AWS852112 BGO851771:BGO852112 BQK851771:BQK852112 CAG851771:CAG852112 CKC851771:CKC852112 CTY851771:CTY852112 DDU851771:DDU852112 DNQ851771:DNQ852112 DXM851771:DXM852112 EHI851771:EHI852112 ERE851771:ERE852112 FBA851771:FBA852112 FKW851771:FKW852112 FUS851771:FUS852112 GEO851771:GEO852112 GOK851771:GOK852112 GYG851771:GYG852112 HIC851771:HIC852112 HRY851771:HRY852112 IBU851771:IBU852112 ILQ851771:ILQ852112 IVM851771:IVM852112 JFI851771:JFI852112 JPE851771:JPE852112 JZA851771:JZA852112 KIW851771:KIW852112 KSS851771:KSS852112 LCO851771:LCO852112 LMK851771:LMK852112 LWG851771:LWG852112 MGC851771:MGC852112 MPY851771:MPY852112 MZU851771:MZU852112 NJQ851771:NJQ852112 NTM851771:NTM852112 ODI851771:ODI852112 ONE851771:ONE852112 OXA851771:OXA852112 PGW851771:PGW852112 PQS851771:PQS852112 QAO851771:QAO852112 QKK851771:QKK852112 QUG851771:QUG852112 REC851771:REC852112 RNY851771:RNY852112 RXU851771:RXU852112 SHQ851771:SHQ852112 SRM851771:SRM852112 TBI851771:TBI852112 TLE851771:TLE852112 TVA851771:TVA852112 UEW851771:UEW852112 UOS851771:UOS852112 UYO851771:UYO852112 VIK851771:VIK852112 VSG851771:VSG852112 WCC851771:WCC852112 WLY851771:WLY852112 WVU851771:WVU852112 WLY982843:WLY983184 JI917307:JI917648 TE917307:TE917648 ADA917307:ADA917648 AMW917307:AMW917648 AWS917307:AWS917648 BGO917307:BGO917648 BQK917307:BQK917648 CAG917307:CAG917648 CKC917307:CKC917648 CTY917307:CTY917648 DDU917307:DDU917648 DNQ917307:DNQ917648 DXM917307:DXM917648 EHI917307:EHI917648 ERE917307:ERE917648 FBA917307:FBA917648 FKW917307:FKW917648 FUS917307:FUS917648 GEO917307:GEO917648 GOK917307:GOK917648 GYG917307:GYG917648 HIC917307:HIC917648 HRY917307:HRY917648 IBU917307:IBU917648 ILQ917307:ILQ917648 IVM917307:IVM917648 JFI917307:JFI917648 JPE917307:JPE917648 JZA917307:JZA917648 KIW917307:KIW917648 KSS917307:KSS917648 LCO917307:LCO917648 LMK917307:LMK917648 LWG917307:LWG917648 MGC917307:MGC917648 MPY917307:MPY917648 MZU917307:MZU917648 NJQ917307:NJQ917648 NTM917307:NTM917648 ODI917307:ODI917648 ONE917307:ONE917648 OXA917307:OXA917648 PGW917307:PGW917648 PQS917307:PQS917648 QAO917307:QAO917648 QKK917307:QKK917648 QUG917307:QUG917648 REC917307:REC917648 RNY917307:RNY917648 RXU917307:RXU917648 SHQ917307:SHQ917648 SRM917307:SRM917648 TBI917307:TBI917648 TLE917307:TLE917648 TVA917307:TVA917648 UEW917307:UEW917648 UOS917307:UOS917648 UYO917307:UYO917648 VIK917307:VIK917648 VSG917307:VSG917648 WCC917307:WCC917648 WLY917307:WLY917648 WVU917307:WVU917648 WVU982843:WVU983184 JI982843:JI983184 TE982843:TE983184 ADA982843:ADA983184 AMW982843:AMW983184 AWS982843:AWS983184 BGO982843:BGO983184 BQK982843:BQK983184 CAG982843:CAG983184 CKC982843:CKC983184 CTY982843:CTY983184 DDU982843:DDU983184 DNQ982843:DNQ983184 DXM982843:DXM983184 EHI982843:EHI983184 ERE982843:ERE983184 FBA982843:FBA983184 FKW982843:FKW983184 FUS982843:FUS983184 GEO982843:GEO983184 GOK982843:GOK983184 GYG982843:GYG983184 HIC982843:HIC983184 HRY982843:HRY983184 IBU982843:IBU983184 ILQ982843:ILQ983184 IVM982843:IVM983184 JFI982843:JFI983184 JPE982843:JPE983184 JZA982843:JZA983184 KIW982843:KIW983184 KSS982843:KSS983184 LCO982843:LCO983184 LMK982843:LMK983184 LWG982843:LWG983184 MGC982843:MGC983184 MPY982843:MPY983184 MZU982843:MZU983184 NJQ982843:NJQ983184 NTM982843:NTM983184 ODI982843:ODI983184 ONE982843:ONE983184 OXA982843:OXA983184 PGW982843:PGW983184 PQS982843:PQS983184 QAO982843:QAO983184 QKK982843:QKK983184 QUG982843:QUG983184" xr:uid="{00000000-0002-0000-0100-000001000000}">
      <formula1>ACCOMPAGNO</formula1>
    </dataValidation>
    <dataValidation type="whole" allowBlank="1" showInputMessage="1" showErrorMessage="1" sqref="WVP982843:WVP983184 JD6:JD150 SZ6:SZ150 ACV6:ACV150 AMR6:AMR150 AWN6:AWN150 BGJ6:BGJ150 BQF6:BQF150 CAB6:CAB150 CJX6:CJX150 CTT6:CTT150 DDP6:DDP150 DNL6:DNL150 DXH6:DXH150 EHD6:EHD150 EQZ6:EQZ150 FAV6:FAV150 FKR6:FKR150 FUN6:FUN150 GEJ6:GEJ150 GOF6:GOF150 GYB6:GYB150 HHX6:HHX150 HRT6:HRT150 IBP6:IBP150 ILL6:ILL150 IVH6:IVH150 JFD6:JFD150 JOZ6:JOZ150 JYV6:JYV150 KIR6:KIR150 KSN6:KSN150 LCJ6:LCJ150 LMF6:LMF150 LWB6:LWB150 MFX6:MFX150 MPT6:MPT150 MZP6:MZP150 NJL6:NJL150 NTH6:NTH150 ODD6:ODD150 OMZ6:OMZ150 OWV6:OWV150 PGR6:PGR150 PQN6:PQN150 QAJ6:QAJ150 QKF6:QKF150 QUB6:QUB150 RDX6:RDX150 RNT6:RNT150 RXP6:RXP150 SHL6:SHL150 SRH6:SRH150 TBD6:TBD150 TKZ6:TKZ150 TUV6:TUV150 UER6:UER150 UON6:UON150 UYJ6:UYJ150 VIF6:VIF150 VSB6:VSB150 WBX6:WBX150 WLT6:WLT150 WVP6:WVP150 H65339:H65680 JD65339:JD65680 SZ65339:SZ65680 ACV65339:ACV65680 AMR65339:AMR65680 AWN65339:AWN65680 BGJ65339:BGJ65680 BQF65339:BQF65680 CAB65339:CAB65680 CJX65339:CJX65680 CTT65339:CTT65680 DDP65339:DDP65680 DNL65339:DNL65680 DXH65339:DXH65680 EHD65339:EHD65680 EQZ65339:EQZ65680 FAV65339:FAV65680 FKR65339:FKR65680 FUN65339:FUN65680 GEJ65339:GEJ65680 GOF65339:GOF65680 GYB65339:GYB65680 HHX65339:HHX65680 HRT65339:HRT65680 IBP65339:IBP65680 ILL65339:ILL65680 IVH65339:IVH65680 JFD65339:JFD65680 JOZ65339:JOZ65680 JYV65339:JYV65680 KIR65339:KIR65680 KSN65339:KSN65680 LCJ65339:LCJ65680 LMF65339:LMF65680 LWB65339:LWB65680 MFX65339:MFX65680 MPT65339:MPT65680 MZP65339:MZP65680 NJL65339:NJL65680 NTH65339:NTH65680 ODD65339:ODD65680 OMZ65339:OMZ65680 OWV65339:OWV65680 PGR65339:PGR65680 PQN65339:PQN65680 QAJ65339:QAJ65680 QKF65339:QKF65680 QUB65339:QUB65680 RDX65339:RDX65680 RNT65339:RNT65680 RXP65339:RXP65680 SHL65339:SHL65680 SRH65339:SRH65680 TBD65339:TBD65680 TKZ65339:TKZ65680 TUV65339:TUV65680 UER65339:UER65680 UON65339:UON65680 UYJ65339:UYJ65680 VIF65339:VIF65680 VSB65339:VSB65680 WBX65339:WBX65680 WLT65339:WLT65680 WVP65339:WVP65680 H130875:H131216 JD130875:JD131216 SZ130875:SZ131216 ACV130875:ACV131216 AMR130875:AMR131216 AWN130875:AWN131216 BGJ130875:BGJ131216 BQF130875:BQF131216 CAB130875:CAB131216 CJX130875:CJX131216 CTT130875:CTT131216 DDP130875:DDP131216 DNL130875:DNL131216 DXH130875:DXH131216 EHD130875:EHD131216 EQZ130875:EQZ131216 FAV130875:FAV131216 FKR130875:FKR131216 FUN130875:FUN131216 GEJ130875:GEJ131216 GOF130875:GOF131216 GYB130875:GYB131216 HHX130875:HHX131216 HRT130875:HRT131216 IBP130875:IBP131216 ILL130875:ILL131216 IVH130875:IVH131216 JFD130875:JFD131216 JOZ130875:JOZ131216 JYV130875:JYV131216 KIR130875:KIR131216 KSN130875:KSN131216 LCJ130875:LCJ131216 LMF130875:LMF131216 LWB130875:LWB131216 MFX130875:MFX131216 MPT130875:MPT131216 MZP130875:MZP131216 NJL130875:NJL131216 NTH130875:NTH131216 ODD130875:ODD131216 OMZ130875:OMZ131216 OWV130875:OWV131216 PGR130875:PGR131216 PQN130875:PQN131216 QAJ130875:QAJ131216 QKF130875:QKF131216 QUB130875:QUB131216 RDX130875:RDX131216 RNT130875:RNT131216 RXP130875:RXP131216 SHL130875:SHL131216 SRH130875:SRH131216 TBD130875:TBD131216 TKZ130875:TKZ131216 TUV130875:TUV131216 UER130875:UER131216 UON130875:UON131216 UYJ130875:UYJ131216 VIF130875:VIF131216 VSB130875:VSB131216 WBX130875:WBX131216 WLT130875:WLT131216 WVP130875:WVP131216 H196411:H196752 JD196411:JD196752 SZ196411:SZ196752 ACV196411:ACV196752 AMR196411:AMR196752 AWN196411:AWN196752 BGJ196411:BGJ196752 BQF196411:BQF196752 CAB196411:CAB196752 CJX196411:CJX196752 CTT196411:CTT196752 DDP196411:DDP196752 DNL196411:DNL196752 DXH196411:DXH196752 EHD196411:EHD196752 EQZ196411:EQZ196752 FAV196411:FAV196752 FKR196411:FKR196752 FUN196411:FUN196752 GEJ196411:GEJ196752 GOF196411:GOF196752 GYB196411:GYB196752 HHX196411:HHX196752 HRT196411:HRT196752 IBP196411:IBP196752 ILL196411:ILL196752 IVH196411:IVH196752 JFD196411:JFD196752 JOZ196411:JOZ196752 JYV196411:JYV196752 KIR196411:KIR196752 KSN196411:KSN196752 LCJ196411:LCJ196752 LMF196411:LMF196752 LWB196411:LWB196752 MFX196411:MFX196752 MPT196411:MPT196752 MZP196411:MZP196752 NJL196411:NJL196752 NTH196411:NTH196752 ODD196411:ODD196752 OMZ196411:OMZ196752 OWV196411:OWV196752 PGR196411:PGR196752 PQN196411:PQN196752 QAJ196411:QAJ196752 QKF196411:QKF196752 QUB196411:QUB196752 RDX196411:RDX196752 RNT196411:RNT196752 RXP196411:RXP196752 SHL196411:SHL196752 SRH196411:SRH196752 TBD196411:TBD196752 TKZ196411:TKZ196752 TUV196411:TUV196752 UER196411:UER196752 UON196411:UON196752 UYJ196411:UYJ196752 VIF196411:VIF196752 VSB196411:VSB196752 WBX196411:WBX196752 WLT196411:WLT196752 WVP196411:WVP196752 H261947:H262288 JD261947:JD262288 SZ261947:SZ262288 ACV261947:ACV262288 AMR261947:AMR262288 AWN261947:AWN262288 BGJ261947:BGJ262288 BQF261947:BQF262288 CAB261947:CAB262288 CJX261947:CJX262288 CTT261947:CTT262288 DDP261947:DDP262288 DNL261947:DNL262288 DXH261947:DXH262288 EHD261947:EHD262288 EQZ261947:EQZ262288 FAV261947:FAV262288 FKR261947:FKR262288 FUN261947:FUN262288 GEJ261947:GEJ262288 GOF261947:GOF262288 GYB261947:GYB262288 HHX261947:HHX262288 HRT261947:HRT262288 IBP261947:IBP262288 ILL261947:ILL262288 IVH261947:IVH262288 JFD261947:JFD262288 JOZ261947:JOZ262288 JYV261947:JYV262288 KIR261947:KIR262288 KSN261947:KSN262288 LCJ261947:LCJ262288 LMF261947:LMF262288 LWB261947:LWB262288 MFX261947:MFX262288 MPT261947:MPT262288 MZP261947:MZP262288 NJL261947:NJL262288 NTH261947:NTH262288 ODD261947:ODD262288 OMZ261947:OMZ262288 OWV261947:OWV262288 PGR261947:PGR262288 PQN261947:PQN262288 QAJ261947:QAJ262288 QKF261947:QKF262288 QUB261947:QUB262288 RDX261947:RDX262288 RNT261947:RNT262288 RXP261947:RXP262288 SHL261947:SHL262288 SRH261947:SRH262288 TBD261947:TBD262288 TKZ261947:TKZ262288 TUV261947:TUV262288 UER261947:UER262288 UON261947:UON262288 UYJ261947:UYJ262288 VIF261947:VIF262288 VSB261947:VSB262288 WBX261947:WBX262288 WLT261947:WLT262288 WVP261947:WVP262288 H327483:H327824 JD327483:JD327824 SZ327483:SZ327824 ACV327483:ACV327824 AMR327483:AMR327824 AWN327483:AWN327824 BGJ327483:BGJ327824 BQF327483:BQF327824 CAB327483:CAB327824 CJX327483:CJX327824 CTT327483:CTT327824 DDP327483:DDP327824 DNL327483:DNL327824 DXH327483:DXH327824 EHD327483:EHD327824 EQZ327483:EQZ327824 FAV327483:FAV327824 FKR327483:FKR327824 FUN327483:FUN327824 GEJ327483:GEJ327824 GOF327483:GOF327824 GYB327483:GYB327824 HHX327483:HHX327824 HRT327483:HRT327824 IBP327483:IBP327824 ILL327483:ILL327824 IVH327483:IVH327824 JFD327483:JFD327824 JOZ327483:JOZ327824 JYV327483:JYV327824 KIR327483:KIR327824 KSN327483:KSN327824 LCJ327483:LCJ327824 LMF327483:LMF327824 LWB327483:LWB327824 MFX327483:MFX327824 MPT327483:MPT327824 MZP327483:MZP327824 NJL327483:NJL327824 NTH327483:NTH327824 ODD327483:ODD327824 OMZ327483:OMZ327824 OWV327483:OWV327824 PGR327483:PGR327824 PQN327483:PQN327824 QAJ327483:QAJ327824 QKF327483:QKF327824 QUB327483:QUB327824 RDX327483:RDX327824 RNT327483:RNT327824 RXP327483:RXP327824 SHL327483:SHL327824 SRH327483:SRH327824 TBD327483:TBD327824 TKZ327483:TKZ327824 TUV327483:TUV327824 UER327483:UER327824 UON327483:UON327824 UYJ327483:UYJ327824 VIF327483:VIF327824 VSB327483:VSB327824 WBX327483:WBX327824 WLT327483:WLT327824 WVP327483:WVP327824 H393019:H393360 JD393019:JD393360 SZ393019:SZ393360 ACV393019:ACV393360 AMR393019:AMR393360 AWN393019:AWN393360 BGJ393019:BGJ393360 BQF393019:BQF393360 CAB393019:CAB393360 CJX393019:CJX393360 CTT393019:CTT393360 DDP393019:DDP393360 DNL393019:DNL393360 DXH393019:DXH393360 EHD393019:EHD393360 EQZ393019:EQZ393360 FAV393019:FAV393360 FKR393019:FKR393360 FUN393019:FUN393360 GEJ393019:GEJ393360 GOF393019:GOF393360 GYB393019:GYB393360 HHX393019:HHX393360 HRT393019:HRT393360 IBP393019:IBP393360 ILL393019:ILL393360 IVH393019:IVH393360 JFD393019:JFD393360 JOZ393019:JOZ393360 JYV393019:JYV393360 KIR393019:KIR393360 KSN393019:KSN393360 LCJ393019:LCJ393360 LMF393019:LMF393360 LWB393019:LWB393360 MFX393019:MFX393360 MPT393019:MPT393360 MZP393019:MZP393360 NJL393019:NJL393360 NTH393019:NTH393360 ODD393019:ODD393360 OMZ393019:OMZ393360 OWV393019:OWV393360 PGR393019:PGR393360 PQN393019:PQN393360 QAJ393019:QAJ393360 QKF393019:QKF393360 QUB393019:QUB393360 RDX393019:RDX393360 RNT393019:RNT393360 RXP393019:RXP393360 SHL393019:SHL393360 SRH393019:SRH393360 TBD393019:TBD393360 TKZ393019:TKZ393360 TUV393019:TUV393360 UER393019:UER393360 UON393019:UON393360 UYJ393019:UYJ393360 VIF393019:VIF393360 VSB393019:VSB393360 WBX393019:WBX393360 WLT393019:WLT393360 WVP393019:WVP393360 H458555:H458896 JD458555:JD458896 SZ458555:SZ458896 ACV458555:ACV458896 AMR458555:AMR458896 AWN458555:AWN458896 BGJ458555:BGJ458896 BQF458555:BQF458896 CAB458555:CAB458896 CJX458555:CJX458896 CTT458555:CTT458896 DDP458555:DDP458896 DNL458555:DNL458896 DXH458555:DXH458896 EHD458555:EHD458896 EQZ458555:EQZ458896 FAV458555:FAV458896 FKR458555:FKR458896 FUN458555:FUN458896 GEJ458555:GEJ458896 GOF458555:GOF458896 GYB458555:GYB458896 HHX458555:HHX458896 HRT458555:HRT458896 IBP458555:IBP458896 ILL458555:ILL458896 IVH458555:IVH458896 JFD458555:JFD458896 JOZ458555:JOZ458896 JYV458555:JYV458896 KIR458555:KIR458896 KSN458555:KSN458896 LCJ458555:LCJ458896 LMF458555:LMF458896 LWB458555:LWB458896 MFX458555:MFX458896 MPT458555:MPT458896 MZP458555:MZP458896 NJL458555:NJL458896 NTH458555:NTH458896 ODD458555:ODD458896 OMZ458555:OMZ458896 OWV458555:OWV458896 PGR458555:PGR458896 PQN458555:PQN458896 QAJ458555:QAJ458896 QKF458555:QKF458896 QUB458555:QUB458896 RDX458555:RDX458896 RNT458555:RNT458896 RXP458555:RXP458896 SHL458555:SHL458896 SRH458555:SRH458896 TBD458555:TBD458896 TKZ458555:TKZ458896 TUV458555:TUV458896 UER458555:UER458896 UON458555:UON458896 UYJ458555:UYJ458896 VIF458555:VIF458896 VSB458555:VSB458896 WBX458555:WBX458896 WLT458555:WLT458896 WVP458555:WVP458896 H524091:H524432 JD524091:JD524432 SZ524091:SZ524432 ACV524091:ACV524432 AMR524091:AMR524432 AWN524091:AWN524432 BGJ524091:BGJ524432 BQF524091:BQF524432 CAB524091:CAB524432 CJX524091:CJX524432 CTT524091:CTT524432 DDP524091:DDP524432 DNL524091:DNL524432 DXH524091:DXH524432 EHD524091:EHD524432 EQZ524091:EQZ524432 FAV524091:FAV524432 FKR524091:FKR524432 FUN524091:FUN524432 GEJ524091:GEJ524432 GOF524091:GOF524432 GYB524091:GYB524432 HHX524091:HHX524432 HRT524091:HRT524432 IBP524091:IBP524432 ILL524091:ILL524432 IVH524091:IVH524432 JFD524091:JFD524432 JOZ524091:JOZ524432 JYV524091:JYV524432 KIR524091:KIR524432 KSN524091:KSN524432 LCJ524091:LCJ524432 LMF524091:LMF524432 LWB524091:LWB524432 MFX524091:MFX524432 MPT524091:MPT524432 MZP524091:MZP524432 NJL524091:NJL524432 NTH524091:NTH524432 ODD524091:ODD524432 OMZ524091:OMZ524432 OWV524091:OWV524432 PGR524091:PGR524432 PQN524091:PQN524432 QAJ524091:QAJ524432 QKF524091:QKF524432 QUB524091:QUB524432 RDX524091:RDX524432 RNT524091:RNT524432 RXP524091:RXP524432 SHL524091:SHL524432 SRH524091:SRH524432 TBD524091:TBD524432 TKZ524091:TKZ524432 TUV524091:TUV524432 UER524091:UER524432 UON524091:UON524432 UYJ524091:UYJ524432 VIF524091:VIF524432 VSB524091:VSB524432 WBX524091:WBX524432 WLT524091:WLT524432 WVP524091:WVP524432 H589627:H589968 JD589627:JD589968 SZ589627:SZ589968 ACV589627:ACV589968 AMR589627:AMR589968 AWN589627:AWN589968 BGJ589627:BGJ589968 BQF589627:BQF589968 CAB589627:CAB589968 CJX589627:CJX589968 CTT589627:CTT589968 DDP589627:DDP589968 DNL589627:DNL589968 DXH589627:DXH589968 EHD589627:EHD589968 EQZ589627:EQZ589968 FAV589627:FAV589968 FKR589627:FKR589968 FUN589627:FUN589968 GEJ589627:GEJ589968 GOF589627:GOF589968 GYB589627:GYB589968 HHX589627:HHX589968 HRT589627:HRT589968 IBP589627:IBP589968 ILL589627:ILL589968 IVH589627:IVH589968 JFD589627:JFD589968 JOZ589627:JOZ589968 JYV589627:JYV589968 KIR589627:KIR589968 KSN589627:KSN589968 LCJ589627:LCJ589968 LMF589627:LMF589968 LWB589627:LWB589968 MFX589627:MFX589968 MPT589627:MPT589968 MZP589627:MZP589968 NJL589627:NJL589968 NTH589627:NTH589968 ODD589627:ODD589968 OMZ589627:OMZ589968 OWV589627:OWV589968 PGR589627:PGR589968 PQN589627:PQN589968 QAJ589627:QAJ589968 QKF589627:QKF589968 QUB589627:QUB589968 RDX589627:RDX589968 RNT589627:RNT589968 RXP589627:RXP589968 SHL589627:SHL589968 SRH589627:SRH589968 TBD589627:TBD589968 TKZ589627:TKZ589968 TUV589627:TUV589968 UER589627:UER589968 UON589627:UON589968 UYJ589627:UYJ589968 VIF589627:VIF589968 VSB589627:VSB589968 WBX589627:WBX589968 WLT589627:WLT589968 WVP589627:WVP589968 H655163:H655504 JD655163:JD655504 SZ655163:SZ655504 ACV655163:ACV655504 AMR655163:AMR655504 AWN655163:AWN655504 BGJ655163:BGJ655504 BQF655163:BQF655504 CAB655163:CAB655504 CJX655163:CJX655504 CTT655163:CTT655504 DDP655163:DDP655504 DNL655163:DNL655504 DXH655163:DXH655504 EHD655163:EHD655504 EQZ655163:EQZ655504 FAV655163:FAV655504 FKR655163:FKR655504 FUN655163:FUN655504 GEJ655163:GEJ655504 GOF655163:GOF655504 GYB655163:GYB655504 HHX655163:HHX655504 HRT655163:HRT655504 IBP655163:IBP655504 ILL655163:ILL655504 IVH655163:IVH655504 JFD655163:JFD655504 JOZ655163:JOZ655504 JYV655163:JYV655504 KIR655163:KIR655504 KSN655163:KSN655504 LCJ655163:LCJ655504 LMF655163:LMF655504 LWB655163:LWB655504 MFX655163:MFX655504 MPT655163:MPT655504 MZP655163:MZP655504 NJL655163:NJL655504 NTH655163:NTH655504 ODD655163:ODD655504 OMZ655163:OMZ655504 OWV655163:OWV655504 PGR655163:PGR655504 PQN655163:PQN655504 QAJ655163:QAJ655504 QKF655163:QKF655504 QUB655163:QUB655504 RDX655163:RDX655504 RNT655163:RNT655504 RXP655163:RXP655504 SHL655163:SHL655504 SRH655163:SRH655504 TBD655163:TBD655504 TKZ655163:TKZ655504 TUV655163:TUV655504 UER655163:UER655504 UON655163:UON655504 UYJ655163:UYJ655504 VIF655163:VIF655504 VSB655163:VSB655504 WBX655163:WBX655504 WLT655163:WLT655504 WVP655163:WVP655504 H720699:H721040 JD720699:JD721040 SZ720699:SZ721040 ACV720699:ACV721040 AMR720699:AMR721040 AWN720699:AWN721040 BGJ720699:BGJ721040 BQF720699:BQF721040 CAB720699:CAB721040 CJX720699:CJX721040 CTT720699:CTT721040 DDP720699:DDP721040 DNL720699:DNL721040 DXH720699:DXH721040 EHD720699:EHD721040 EQZ720699:EQZ721040 FAV720699:FAV721040 FKR720699:FKR721040 FUN720699:FUN721040 GEJ720699:GEJ721040 GOF720699:GOF721040 GYB720699:GYB721040 HHX720699:HHX721040 HRT720699:HRT721040 IBP720699:IBP721040 ILL720699:ILL721040 IVH720699:IVH721040 JFD720699:JFD721040 JOZ720699:JOZ721040 JYV720699:JYV721040 KIR720699:KIR721040 KSN720699:KSN721040 LCJ720699:LCJ721040 LMF720699:LMF721040 LWB720699:LWB721040 MFX720699:MFX721040 MPT720699:MPT721040 MZP720699:MZP721040 NJL720699:NJL721040 NTH720699:NTH721040 ODD720699:ODD721040 OMZ720699:OMZ721040 OWV720699:OWV721040 PGR720699:PGR721040 PQN720699:PQN721040 QAJ720699:QAJ721040 QKF720699:QKF721040 QUB720699:QUB721040 RDX720699:RDX721040 RNT720699:RNT721040 RXP720699:RXP721040 SHL720699:SHL721040 SRH720699:SRH721040 TBD720699:TBD721040 TKZ720699:TKZ721040 TUV720699:TUV721040 UER720699:UER721040 UON720699:UON721040 UYJ720699:UYJ721040 VIF720699:VIF721040 VSB720699:VSB721040 WBX720699:WBX721040 WLT720699:WLT721040 WVP720699:WVP721040 H786235:H786576 JD786235:JD786576 SZ786235:SZ786576 ACV786235:ACV786576 AMR786235:AMR786576 AWN786235:AWN786576 BGJ786235:BGJ786576 BQF786235:BQF786576 CAB786235:CAB786576 CJX786235:CJX786576 CTT786235:CTT786576 DDP786235:DDP786576 DNL786235:DNL786576 DXH786235:DXH786576 EHD786235:EHD786576 EQZ786235:EQZ786576 FAV786235:FAV786576 FKR786235:FKR786576 FUN786235:FUN786576 GEJ786235:GEJ786576 GOF786235:GOF786576 GYB786235:GYB786576 HHX786235:HHX786576 HRT786235:HRT786576 IBP786235:IBP786576 ILL786235:ILL786576 IVH786235:IVH786576 JFD786235:JFD786576 JOZ786235:JOZ786576 JYV786235:JYV786576 KIR786235:KIR786576 KSN786235:KSN786576 LCJ786235:LCJ786576 LMF786235:LMF786576 LWB786235:LWB786576 MFX786235:MFX786576 MPT786235:MPT786576 MZP786235:MZP786576 NJL786235:NJL786576 NTH786235:NTH786576 ODD786235:ODD786576 OMZ786235:OMZ786576 OWV786235:OWV786576 PGR786235:PGR786576 PQN786235:PQN786576 QAJ786235:QAJ786576 QKF786235:QKF786576 QUB786235:QUB786576 RDX786235:RDX786576 RNT786235:RNT786576 RXP786235:RXP786576 SHL786235:SHL786576 SRH786235:SRH786576 TBD786235:TBD786576 TKZ786235:TKZ786576 TUV786235:TUV786576 UER786235:UER786576 UON786235:UON786576 UYJ786235:UYJ786576 VIF786235:VIF786576 VSB786235:VSB786576 WBX786235:WBX786576 WLT786235:WLT786576 WVP786235:WVP786576 H851771:H852112 JD851771:JD852112 SZ851771:SZ852112 ACV851771:ACV852112 AMR851771:AMR852112 AWN851771:AWN852112 BGJ851771:BGJ852112 BQF851771:BQF852112 CAB851771:CAB852112 CJX851771:CJX852112 CTT851771:CTT852112 DDP851771:DDP852112 DNL851771:DNL852112 DXH851771:DXH852112 EHD851771:EHD852112 EQZ851771:EQZ852112 FAV851771:FAV852112 FKR851771:FKR852112 FUN851771:FUN852112 GEJ851771:GEJ852112 GOF851771:GOF852112 GYB851771:GYB852112 HHX851771:HHX852112 HRT851771:HRT852112 IBP851771:IBP852112 ILL851771:ILL852112 IVH851771:IVH852112 JFD851771:JFD852112 JOZ851771:JOZ852112 JYV851771:JYV852112 KIR851771:KIR852112 KSN851771:KSN852112 LCJ851771:LCJ852112 LMF851771:LMF852112 LWB851771:LWB852112 MFX851771:MFX852112 MPT851771:MPT852112 MZP851771:MZP852112 NJL851771:NJL852112 NTH851771:NTH852112 ODD851771:ODD852112 OMZ851771:OMZ852112 OWV851771:OWV852112 PGR851771:PGR852112 PQN851771:PQN852112 QAJ851771:QAJ852112 QKF851771:QKF852112 QUB851771:QUB852112 RDX851771:RDX852112 RNT851771:RNT852112 RXP851771:RXP852112 SHL851771:SHL852112 SRH851771:SRH852112 TBD851771:TBD852112 TKZ851771:TKZ852112 TUV851771:TUV852112 UER851771:UER852112 UON851771:UON852112 UYJ851771:UYJ852112 VIF851771:VIF852112 VSB851771:VSB852112 WBX851771:WBX852112 WLT851771:WLT852112 WVP851771:WVP852112 H917307:H917648 JD917307:JD917648 SZ917307:SZ917648 ACV917307:ACV917648 AMR917307:AMR917648 AWN917307:AWN917648 BGJ917307:BGJ917648 BQF917307:BQF917648 CAB917307:CAB917648 CJX917307:CJX917648 CTT917307:CTT917648 DDP917307:DDP917648 DNL917307:DNL917648 DXH917307:DXH917648 EHD917307:EHD917648 EQZ917307:EQZ917648 FAV917307:FAV917648 FKR917307:FKR917648 FUN917307:FUN917648 GEJ917307:GEJ917648 GOF917307:GOF917648 GYB917307:GYB917648 HHX917307:HHX917648 HRT917307:HRT917648 IBP917307:IBP917648 ILL917307:ILL917648 IVH917307:IVH917648 JFD917307:JFD917648 JOZ917307:JOZ917648 JYV917307:JYV917648 KIR917307:KIR917648 KSN917307:KSN917648 LCJ917307:LCJ917648 LMF917307:LMF917648 LWB917307:LWB917648 MFX917307:MFX917648 MPT917307:MPT917648 MZP917307:MZP917648 NJL917307:NJL917648 NTH917307:NTH917648 ODD917307:ODD917648 OMZ917307:OMZ917648 OWV917307:OWV917648 PGR917307:PGR917648 PQN917307:PQN917648 QAJ917307:QAJ917648 QKF917307:QKF917648 QUB917307:QUB917648 RDX917307:RDX917648 RNT917307:RNT917648 RXP917307:RXP917648 SHL917307:SHL917648 SRH917307:SRH917648 TBD917307:TBD917648 TKZ917307:TKZ917648 TUV917307:TUV917648 UER917307:UER917648 UON917307:UON917648 UYJ917307:UYJ917648 VIF917307:VIF917648 VSB917307:VSB917648 WBX917307:WBX917648 WLT917307:WLT917648 WVP917307:WVP917648 H982843:H983184 JD982843:JD983184 SZ982843:SZ983184 ACV982843:ACV983184 AMR982843:AMR983184 AWN982843:AWN983184 BGJ982843:BGJ983184 BQF982843:BQF983184 CAB982843:CAB983184 CJX982843:CJX983184 CTT982843:CTT983184 DDP982843:DDP983184 DNL982843:DNL983184 DXH982843:DXH983184 EHD982843:EHD983184 EQZ982843:EQZ983184 FAV982843:FAV983184 FKR982843:FKR983184 FUN982843:FUN983184 GEJ982843:GEJ983184 GOF982843:GOF983184 GYB982843:GYB983184 HHX982843:HHX983184 HRT982843:HRT983184 IBP982843:IBP983184 ILL982843:ILL983184 IVH982843:IVH983184 JFD982843:JFD983184 JOZ982843:JOZ983184 JYV982843:JYV983184 KIR982843:KIR983184 KSN982843:KSN983184 LCJ982843:LCJ983184 LMF982843:LMF983184 LWB982843:LWB983184 MFX982843:MFX983184 MPT982843:MPT983184 MZP982843:MZP983184 NJL982843:NJL983184 NTH982843:NTH983184 ODD982843:ODD983184 OMZ982843:OMZ983184 OWV982843:OWV983184 PGR982843:PGR983184 PQN982843:PQN983184 QAJ982843:QAJ983184 QKF982843:QKF983184 QUB982843:QUB983184 RDX982843:RDX983184 RNT982843:RNT983184 RXP982843:RXP983184 SHL982843:SHL983184 SRH982843:SRH983184 TBD982843:TBD983184 TKZ982843:TKZ983184 TUV982843:TUV983184 UER982843:UER983184 UON982843:UON983184 UYJ982843:UYJ983184 VIF982843:VIF983184 VSB982843:VSB983184 WBX982843:WBX983184 WLT982843:WLT983184" xr:uid="{00000000-0002-0000-0100-000002000000}">
      <formula1>1</formula1>
      <formula2>366</formula2>
    </dataValidation>
    <dataValidation type="whole" allowBlank="1" showInputMessage="1" showErrorMessage="1" prompt="Inserire solo i giorni di assenza fatturati/da fatturare" sqref="WVQ982843:WVQ983184 JE6:JE150 TA6:TA150 ACW6:ACW150 AMS6:AMS150 AWO6:AWO150 BGK6:BGK150 BQG6:BQG150 CAC6:CAC150 CJY6:CJY150 CTU6:CTU150 DDQ6:DDQ150 DNM6:DNM150 DXI6:DXI150 EHE6:EHE150 ERA6:ERA150 FAW6:FAW150 FKS6:FKS150 FUO6:FUO150 GEK6:GEK150 GOG6:GOG150 GYC6:GYC150 HHY6:HHY150 HRU6:HRU150 IBQ6:IBQ150 ILM6:ILM150 IVI6:IVI150 JFE6:JFE150 JPA6:JPA150 JYW6:JYW150 KIS6:KIS150 KSO6:KSO150 LCK6:LCK150 LMG6:LMG150 LWC6:LWC150 MFY6:MFY150 MPU6:MPU150 MZQ6:MZQ150 NJM6:NJM150 NTI6:NTI150 ODE6:ODE150 ONA6:ONA150 OWW6:OWW150 PGS6:PGS150 PQO6:PQO150 QAK6:QAK150 QKG6:QKG150 QUC6:QUC150 RDY6:RDY150 RNU6:RNU150 RXQ6:RXQ150 SHM6:SHM150 SRI6:SRI150 TBE6:TBE150 TLA6:TLA150 TUW6:TUW150 UES6:UES150 UOO6:UOO150 UYK6:UYK150 VIG6:VIG150 VSC6:VSC150 WBY6:WBY150 WLU6:WLU150 WVQ6:WVQ150 I65339:I65680 JE65339:JE65680 TA65339:TA65680 ACW65339:ACW65680 AMS65339:AMS65680 AWO65339:AWO65680 BGK65339:BGK65680 BQG65339:BQG65680 CAC65339:CAC65680 CJY65339:CJY65680 CTU65339:CTU65680 DDQ65339:DDQ65680 DNM65339:DNM65680 DXI65339:DXI65680 EHE65339:EHE65680 ERA65339:ERA65680 FAW65339:FAW65680 FKS65339:FKS65680 FUO65339:FUO65680 GEK65339:GEK65680 GOG65339:GOG65680 GYC65339:GYC65680 HHY65339:HHY65680 HRU65339:HRU65680 IBQ65339:IBQ65680 ILM65339:ILM65680 IVI65339:IVI65680 JFE65339:JFE65680 JPA65339:JPA65680 JYW65339:JYW65680 KIS65339:KIS65680 KSO65339:KSO65680 LCK65339:LCK65680 LMG65339:LMG65680 LWC65339:LWC65680 MFY65339:MFY65680 MPU65339:MPU65680 MZQ65339:MZQ65680 NJM65339:NJM65680 NTI65339:NTI65680 ODE65339:ODE65680 ONA65339:ONA65680 OWW65339:OWW65680 PGS65339:PGS65680 PQO65339:PQO65680 QAK65339:QAK65680 QKG65339:QKG65680 QUC65339:QUC65680 RDY65339:RDY65680 RNU65339:RNU65680 RXQ65339:RXQ65680 SHM65339:SHM65680 SRI65339:SRI65680 TBE65339:TBE65680 TLA65339:TLA65680 TUW65339:TUW65680 UES65339:UES65680 UOO65339:UOO65680 UYK65339:UYK65680 VIG65339:VIG65680 VSC65339:VSC65680 WBY65339:WBY65680 WLU65339:WLU65680 WVQ65339:WVQ65680 I130875:I131216 JE130875:JE131216 TA130875:TA131216 ACW130875:ACW131216 AMS130875:AMS131216 AWO130875:AWO131216 BGK130875:BGK131216 BQG130875:BQG131216 CAC130875:CAC131216 CJY130875:CJY131216 CTU130875:CTU131216 DDQ130875:DDQ131216 DNM130875:DNM131216 DXI130875:DXI131216 EHE130875:EHE131216 ERA130875:ERA131216 FAW130875:FAW131216 FKS130875:FKS131216 FUO130875:FUO131216 GEK130875:GEK131216 GOG130875:GOG131216 GYC130875:GYC131216 HHY130875:HHY131216 HRU130875:HRU131216 IBQ130875:IBQ131216 ILM130875:ILM131216 IVI130875:IVI131216 JFE130875:JFE131216 JPA130875:JPA131216 JYW130875:JYW131216 KIS130875:KIS131216 KSO130875:KSO131216 LCK130875:LCK131216 LMG130875:LMG131216 LWC130875:LWC131216 MFY130875:MFY131216 MPU130875:MPU131216 MZQ130875:MZQ131216 NJM130875:NJM131216 NTI130875:NTI131216 ODE130875:ODE131216 ONA130875:ONA131216 OWW130875:OWW131216 PGS130875:PGS131216 PQO130875:PQO131216 QAK130875:QAK131216 QKG130875:QKG131216 QUC130875:QUC131216 RDY130875:RDY131216 RNU130875:RNU131216 RXQ130875:RXQ131216 SHM130875:SHM131216 SRI130875:SRI131216 TBE130875:TBE131216 TLA130875:TLA131216 TUW130875:TUW131216 UES130875:UES131216 UOO130875:UOO131216 UYK130875:UYK131216 VIG130875:VIG131216 VSC130875:VSC131216 WBY130875:WBY131216 WLU130875:WLU131216 WVQ130875:WVQ131216 I196411:I196752 JE196411:JE196752 TA196411:TA196752 ACW196411:ACW196752 AMS196411:AMS196752 AWO196411:AWO196752 BGK196411:BGK196752 BQG196411:BQG196752 CAC196411:CAC196752 CJY196411:CJY196752 CTU196411:CTU196752 DDQ196411:DDQ196752 DNM196411:DNM196752 DXI196411:DXI196752 EHE196411:EHE196752 ERA196411:ERA196752 FAW196411:FAW196752 FKS196411:FKS196752 FUO196411:FUO196752 GEK196411:GEK196752 GOG196411:GOG196752 GYC196411:GYC196752 HHY196411:HHY196752 HRU196411:HRU196752 IBQ196411:IBQ196752 ILM196411:ILM196752 IVI196411:IVI196752 JFE196411:JFE196752 JPA196411:JPA196752 JYW196411:JYW196752 KIS196411:KIS196752 KSO196411:KSO196752 LCK196411:LCK196752 LMG196411:LMG196752 LWC196411:LWC196752 MFY196411:MFY196752 MPU196411:MPU196752 MZQ196411:MZQ196752 NJM196411:NJM196752 NTI196411:NTI196752 ODE196411:ODE196752 ONA196411:ONA196752 OWW196411:OWW196752 PGS196411:PGS196752 PQO196411:PQO196752 QAK196411:QAK196752 QKG196411:QKG196752 QUC196411:QUC196752 RDY196411:RDY196752 RNU196411:RNU196752 RXQ196411:RXQ196752 SHM196411:SHM196752 SRI196411:SRI196752 TBE196411:TBE196752 TLA196411:TLA196752 TUW196411:TUW196752 UES196411:UES196752 UOO196411:UOO196752 UYK196411:UYK196752 VIG196411:VIG196752 VSC196411:VSC196752 WBY196411:WBY196752 WLU196411:WLU196752 WVQ196411:WVQ196752 I261947:I262288 JE261947:JE262288 TA261947:TA262288 ACW261947:ACW262288 AMS261947:AMS262288 AWO261947:AWO262288 BGK261947:BGK262288 BQG261947:BQG262288 CAC261947:CAC262288 CJY261947:CJY262288 CTU261947:CTU262288 DDQ261947:DDQ262288 DNM261947:DNM262288 DXI261947:DXI262288 EHE261947:EHE262288 ERA261947:ERA262288 FAW261947:FAW262288 FKS261947:FKS262288 FUO261947:FUO262288 GEK261947:GEK262288 GOG261947:GOG262288 GYC261947:GYC262288 HHY261947:HHY262288 HRU261947:HRU262288 IBQ261947:IBQ262288 ILM261947:ILM262288 IVI261947:IVI262288 JFE261947:JFE262288 JPA261947:JPA262288 JYW261947:JYW262288 KIS261947:KIS262288 KSO261947:KSO262288 LCK261947:LCK262288 LMG261947:LMG262288 LWC261947:LWC262288 MFY261947:MFY262288 MPU261947:MPU262288 MZQ261947:MZQ262288 NJM261947:NJM262288 NTI261947:NTI262288 ODE261947:ODE262288 ONA261947:ONA262288 OWW261947:OWW262288 PGS261947:PGS262288 PQO261947:PQO262288 QAK261947:QAK262288 QKG261947:QKG262288 QUC261947:QUC262288 RDY261947:RDY262288 RNU261947:RNU262288 RXQ261947:RXQ262288 SHM261947:SHM262288 SRI261947:SRI262288 TBE261947:TBE262288 TLA261947:TLA262288 TUW261947:TUW262288 UES261947:UES262288 UOO261947:UOO262288 UYK261947:UYK262288 VIG261947:VIG262288 VSC261947:VSC262288 WBY261947:WBY262288 WLU261947:WLU262288 WVQ261947:WVQ262288 I327483:I327824 JE327483:JE327824 TA327483:TA327824 ACW327483:ACW327824 AMS327483:AMS327824 AWO327483:AWO327824 BGK327483:BGK327824 BQG327483:BQG327824 CAC327483:CAC327824 CJY327483:CJY327824 CTU327483:CTU327824 DDQ327483:DDQ327824 DNM327483:DNM327824 DXI327483:DXI327824 EHE327483:EHE327824 ERA327483:ERA327824 FAW327483:FAW327824 FKS327483:FKS327824 FUO327483:FUO327824 GEK327483:GEK327824 GOG327483:GOG327824 GYC327483:GYC327824 HHY327483:HHY327824 HRU327483:HRU327824 IBQ327483:IBQ327824 ILM327483:ILM327824 IVI327483:IVI327824 JFE327483:JFE327824 JPA327483:JPA327824 JYW327483:JYW327824 KIS327483:KIS327824 KSO327483:KSO327824 LCK327483:LCK327824 LMG327483:LMG327824 LWC327483:LWC327824 MFY327483:MFY327824 MPU327483:MPU327824 MZQ327483:MZQ327824 NJM327483:NJM327824 NTI327483:NTI327824 ODE327483:ODE327824 ONA327483:ONA327824 OWW327483:OWW327824 PGS327483:PGS327824 PQO327483:PQO327824 QAK327483:QAK327824 QKG327483:QKG327824 QUC327483:QUC327824 RDY327483:RDY327824 RNU327483:RNU327824 RXQ327483:RXQ327824 SHM327483:SHM327824 SRI327483:SRI327824 TBE327483:TBE327824 TLA327483:TLA327824 TUW327483:TUW327824 UES327483:UES327824 UOO327483:UOO327824 UYK327483:UYK327824 VIG327483:VIG327824 VSC327483:VSC327824 WBY327483:WBY327824 WLU327483:WLU327824 WVQ327483:WVQ327824 I393019:I393360 JE393019:JE393360 TA393019:TA393360 ACW393019:ACW393360 AMS393019:AMS393360 AWO393019:AWO393360 BGK393019:BGK393360 BQG393019:BQG393360 CAC393019:CAC393360 CJY393019:CJY393360 CTU393019:CTU393360 DDQ393019:DDQ393360 DNM393019:DNM393360 DXI393019:DXI393360 EHE393019:EHE393360 ERA393019:ERA393360 FAW393019:FAW393360 FKS393019:FKS393360 FUO393019:FUO393360 GEK393019:GEK393360 GOG393019:GOG393360 GYC393019:GYC393360 HHY393019:HHY393360 HRU393019:HRU393360 IBQ393019:IBQ393360 ILM393019:ILM393360 IVI393019:IVI393360 JFE393019:JFE393360 JPA393019:JPA393360 JYW393019:JYW393360 KIS393019:KIS393360 KSO393019:KSO393360 LCK393019:LCK393360 LMG393019:LMG393360 LWC393019:LWC393360 MFY393019:MFY393360 MPU393019:MPU393360 MZQ393019:MZQ393360 NJM393019:NJM393360 NTI393019:NTI393360 ODE393019:ODE393360 ONA393019:ONA393360 OWW393019:OWW393360 PGS393019:PGS393360 PQO393019:PQO393360 QAK393019:QAK393360 QKG393019:QKG393360 QUC393019:QUC393360 RDY393019:RDY393360 RNU393019:RNU393360 RXQ393019:RXQ393360 SHM393019:SHM393360 SRI393019:SRI393360 TBE393019:TBE393360 TLA393019:TLA393360 TUW393019:TUW393360 UES393019:UES393360 UOO393019:UOO393360 UYK393019:UYK393360 VIG393019:VIG393360 VSC393019:VSC393360 WBY393019:WBY393360 WLU393019:WLU393360 WVQ393019:WVQ393360 I458555:I458896 JE458555:JE458896 TA458555:TA458896 ACW458555:ACW458896 AMS458555:AMS458896 AWO458555:AWO458896 BGK458555:BGK458896 BQG458555:BQG458896 CAC458555:CAC458896 CJY458555:CJY458896 CTU458555:CTU458896 DDQ458555:DDQ458896 DNM458555:DNM458896 DXI458555:DXI458896 EHE458555:EHE458896 ERA458555:ERA458896 FAW458555:FAW458896 FKS458555:FKS458896 FUO458555:FUO458896 GEK458555:GEK458896 GOG458555:GOG458896 GYC458555:GYC458896 HHY458555:HHY458896 HRU458555:HRU458896 IBQ458555:IBQ458896 ILM458555:ILM458896 IVI458555:IVI458896 JFE458555:JFE458896 JPA458555:JPA458896 JYW458555:JYW458896 KIS458555:KIS458896 KSO458555:KSO458896 LCK458555:LCK458896 LMG458555:LMG458896 LWC458555:LWC458896 MFY458555:MFY458896 MPU458555:MPU458896 MZQ458555:MZQ458896 NJM458555:NJM458896 NTI458555:NTI458896 ODE458555:ODE458896 ONA458555:ONA458896 OWW458555:OWW458896 PGS458555:PGS458896 PQO458555:PQO458896 QAK458555:QAK458896 QKG458555:QKG458896 QUC458555:QUC458896 RDY458555:RDY458896 RNU458555:RNU458896 RXQ458555:RXQ458896 SHM458555:SHM458896 SRI458555:SRI458896 TBE458555:TBE458896 TLA458555:TLA458896 TUW458555:TUW458896 UES458555:UES458896 UOO458555:UOO458896 UYK458555:UYK458896 VIG458555:VIG458896 VSC458555:VSC458896 WBY458555:WBY458896 WLU458555:WLU458896 WVQ458555:WVQ458896 I524091:I524432 JE524091:JE524432 TA524091:TA524432 ACW524091:ACW524432 AMS524091:AMS524432 AWO524091:AWO524432 BGK524091:BGK524432 BQG524091:BQG524432 CAC524091:CAC524432 CJY524091:CJY524432 CTU524091:CTU524432 DDQ524091:DDQ524432 DNM524091:DNM524432 DXI524091:DXI524432 EHE524091:EHE524432 ERA524091:ERA524432 FAW524091:FAW524432 FKS524091:FKS524432 FUO524091:FUO524432 GEK524091:GEK524432 GOG524091:GOG524432 GYC524091:GYC524432 HHY524091:HHY524432 HRU524091:HRU524432 IBQ524091:IBQ524432 ILM524091:ILM524432 IVI524091:IVI524432 JFE524091:JFE524432 JPA524091:JPA524432 JYW524091:JYW524432 KIS524091:KIS524432 KSO524091:KSO524432 LCK524091:LCK524432 LMG524091:LMG524432 LWC524091:LWC524432 MFY524091:MFY524432 MPU524091:MPU524432 MZQ524091:MZQ524432 NJM524091:NJM524432 NTI524091:NTI524432 ODE524091:ODE524432 ONA524091:ONA524432 OWW524091:OWW524432 PGS524091:PGS524432 PQO524091:PQO524432 QAK524091:QAK524432 QKG524091:QKG524432 QUC524091:QUC524432 RDY524091:RDY524432 RNU524091:RNU524432 RXQ524091:RXQ524432 SHM524091:SHM524432 SRI524091:SRI524432 TBE524091:TBE524432 TLA524091:TLA524432 TUW524091:TUW524432 UES524091:UES524432 UOO524091:UOO524432 UYK524091:UYK524432 VIG524091:VIG524432 VSC524091:VSC524432 WBY524091:WBY524432 WLU524091:WLU524432 WVQ524091:WVQ524432 I589627:I589968 JE589627:JE589968 TA589627:TA589968 ACW589627:ACW589968 AMS589627:AMS589968 AWO589627:AWO589968 BGK589627:BGK589968 BQG589627:BQG589968 CAC589627:CAC589968 CJY589627:CJY589968 CTU589627:CTU589968 DDQ589627:DDQ589968 DNM589627:DNM589968 DXI589627:DXI589968 EHE589627:EHE589968 ERA589627:ERA589968 FAW589627:FAW589968 FKS589627:FKS589968 FUO589627:FUO589968 GEK589627:GEK589968 GOG589627:GOG589968 GYC589627:GYC589968 HHY589627:HHY589968 HRU589627:HRU589968 IBQ589627:IBQ589968 ILM589627:ILM589968 IVI589627:IVI589968 JFE589627:JFE589968 JPA589627:JPA589968 JYW589627:JYW589968 KIS589627:KIS589968 KSO589627:KSO589968 LCK589627:LCK589968 LMG589627:LMG589968 LWC589627:LWC589968 MFY589627:MFY589968 MPU589627:MPU589968 MZQ589627:MZQ589968 NJM589627:NJM589968 NTI589627:NTI589968 ODE589627:ODE589968 ONA589627:ONA589968 OWW589627:OWW589968 PGS589627:PGS589968 PQO589627:PQO589968 QAK589627:QAK589968 QKG589627:QKG589968 QUC589627:QUC589968 RDY589627:RDY589968 RNU589627:RNU589968 RXQ589627:RXQ589968 SHM589627:SHM589968 SRI589627:SRI589968 TBE589627:TBE589968 TLA589627:TLA589968 TUW589627:TUW589968 UES589627:UES589968 UOO589627:UOO589968 UYK589627:UYK589968 VIG589627:VIG589968 VSC589627:VSC589968 WBY589627:WBY589968 WLU589627:WLU589968 WVQ589627:WVQ589968 I655163:I655504 JE655163:JE655504 TA655163:TA655504 ACW655163:ACW655504 AMS655163:AMS655504 AWO655163:AWO655504 BGK655163:BGK655504 BQG655163:BQG655504 CAC655163:CAC655504 CJY655163:CJY655504 CTU655163:CTU655504 DDQ655163:DDQ655504 DNM655163:DNM655504 DXI655163:DXI655504 EHE655163:EHE655504 ERA655163:ERA655504 FAW655163:FAW655504 FKS655163:FKS655504 FUO655163:FUO655504 GEK655163:GEK655504 GOG655163:GOG655504 GYC655163:GYC655504 HHY655163:HHY655504 HRU655163:HRU655504 IBQ655163:IBQ655504 ILM655163:ILM655504 IVI655163:IVI655504 JFE655163:JFE655504 JPA655163:JPA655504 JYW655163:JYW655504 KIS655163:KIS655504 KSO655163:KSO655504 LCK655163:LCK655504 LMG655163:LMG655504 LWC655163:LWC655504 MFY655163:MFY655504 MPU655163:MPU655504 MZQ655163:MZQ655504 NJM655163:NJM655504 NTI655163:NTI655504 ODE655163:ODE655504 ONA655163:ONA655504 OWW655163:OWW655504 PGS655163:PGS655504 PQO655163:PQO655504 QAK655163:QAK655504 QKG655163:QKG655504 QUC655163:QUC655504 RDY655163:RDY655504 RNU655163:RNU655504 RXQ655163:RXQ655504 SHM655163:SHM655504 SRI655163:SRI655504 TBE655163:TBE655504 TLA655163:TLA655504 TUW655163:TUW655504 UES655163:UES655504 UOO655163:UOO655504 UYK655163:UYK655504 VIG655163:VIG655504 VSC655163:VSC655504 WBY655163:WBY655504 WLU655163:WLU655504 WVQ655163:WVQ655504 I720699:I721040 JE720699:JE721040 TA720699:TA721040 ACW720699:ACW721040 AMS720699:AMS721040 AWO720699:AWO721040 BGK720699:BGK721040 BQG720699:BQG721040 CAC720699:CAC721040 CJY720699:CJY721040 CTU720699:CTU721040 DDQ720699:DDQ721040 DNM720699:DNM721040 DXI720699:DXI721040 EHE720699:EHE721040 ERA720699:ERA721040 FAW720699:FAW721040 FKS720699:FKS721040 FUO720699:FUO721040 GEK720699:GEK721040 GOG720699:GOG721040 GYC720699:GYC721040 HHY720699:HHY721040 HRU720699:HRU721040 IBQ720699:IBQ721040 ILM720699:ILM721040 IVI720699:IVI721040 JFE720699:JFE721040 JPA720699:JPA721040 JYW720699:JYW721040 KIS720699:KIS721040 KSO720699:KSO721040 LCK720699:LCK721040 LMG720699:LMG721040 LWC720699:LWC721040 MFY720699:MFY721040 MPU720699:MPU721040 MZQ720699:MZQ721040 NJM720699:NJM721040 NTI720699:NTI721040 ODE720699:ODE721040 ONA720699:ONA721040 OWW720699:OWW721040 PGS720699:PGS721040 PQO720699:PQO721040 QAK720699:QAK721040 QKG720699:QKG721040 QUC720699:QUC721040 RDY720699:RDY721040 RNU720699:RNU721040 RXQ720699:RXQ721040 SHM720699:SHM721040 SRI720699:SRI721040 TBE720699:TBE721040 TLA720699:TLA721040 TUW720699:TUW721040 UES720699:UES721040 UOO720699:UOO721040 UYK720699:UYK721040 VIG720699:VIG721040 VSC720699:VSC721040 WBY720699:WBY721040 WLU720699:WLU721040 WVQ720699:WVQ721040 I786235:I786576 JE786235:JE786576 TA786235:TA786576 ACW786235:ACW786576 AMS786235:AMS786576 AWO786235:AWO786576 BGK786235:BGK786576 BQG786235:BQG786576 CAC786235:CAC786576 CJY786235:CJY786576 CTU786235:CTU786576 DDQ786235:DDQ786576 DNM786235:DNM786576 DXI786235:DXI786576 EHE786235:EHE786576 ERA786235:ERA786576 FAW786235:FAW786576 FKS786235:FKS786576 FUO786235:FUO786576 GEK786235:GEK786576 GOG786235:GOG786576 GYC786235:GYC786576 HHY786235:HHY786576 HRU786235:HRU786576 IBQ786235:IBQ786576 ILM786235:ILM786576 IVI786235:IVI786576 JFE786235:JFE786576 JPA786235:JPA786576 JYW786235:JYW786576 KIS786235:KIS786576 KSO786235:KSO786576 LCK786235:LCK786576 LMG786235:LMG786576 LWC786235:LWC786576 MFY786235:MFY786576 MPU786235:MPU786576 MZQ786235:MZQ786576 NJM786235:NJM786576 NTI786235:NTI786576 ODE786235:ODE786576 ONA786235:ONA786576 OWW786235:OWW786576 PGS786235:PGS786576 PQO786235:PQO786576 QAK786235:QAK786576 QKG786235:QKG786576 QUC786235:QUC786576 RDY786235:RDY786576 RNU786235:RNU786576 RXQ786235:RXQ786576 SHM786235:SHM786576 SRI786235:SRI786576 TBE786235:TBE786576 TLA786235:TLA786576 TUW786235:TUW786576 UES786235:UES786576 UOO786235:UOO786576 UYK786235:UYK786576 VIG786235:VIG786576 VSC786235:VSC786576 WBY786235:WBY786576 WLU786235:WLU786576 WVQ786235:WVQ786576 I851771:I852112 JE851771:JE852112 TA851771:TA852112 ACW851771:ACW852112 AMS851771:AMS852112 AWO851771:AWO852112 BGK851771:BGK852112 BQG851771:BQG852112 CAC851771:CAC852112 CJY851771:CJY852112 CTU851771:CTU852112 DDQ851771:DDQ852112 DNM851771:DNM852112 DXI851771:DXI852112 EHE851771:EHE852112 ERA851771:ERA852112 FAW851771:FAW852112 FKS851771:FKS852112 FUO851771:FUO852112 GEK851771:GEK852112 GOG851771:GOG852112 GYC851771:GYC852112 HHY851771:HHY852112 HRU851771:HRU852112 IBQ851771:IBQ852112 ILM851771:ILM852112 IVI851771:IVI852112 JFE851771:JFE852112 JPA851771:JPA852112 JYW851771:JYW852112 KIS851771:KIS852112 KSO851771:KSO852112 LCK851771:LCK852112 LMG851771:LMG852112 LWC851771:LWC852112 MFY851771:MFY852112 MPU851771:MPU852112 MZQ851771:MZQ852112 NJM851771:NJM852112 NTI851771:NTI852112 ODE851771:ODE852112 ONA851771:ONA852112 OWW851771:OWW852112 PGS851771:PGS852112 PQO851771:PQO852112 QAK851771:QAK852112 QKG851771:QKG852112 QUC851771:QUC852112 RDY851771:RDY852112 RNU851771:RNU852112 RXQ851771:RXQ852112 SHM851771:SHM852112 SRI851771:SRI852112 TBE851771:TBE852112 TLA851771:TLA852112 TUW851771:TUW852112 UES851771:UES852112 UOO851771:UOO852112 UYK851771:UYK852112 VIG851771:VIG852112 VSC851771:VSC852112 WBY851771:WBY852112 WLU851771:WLU852112 WVQ851771:WVQ852112 I917307:I917648 JE917307:JE917648 TA917307:TA917648 ACW917307:ACW917648 AMS917307:AMS917648 AWO917307:AWO917648 BGK917307:BGK917648 BQG917307:BQG917648 CAC917307:CAC917648 CJY917307:CJY917648 CTU917307:CTU917648 DDQ917307:DDQ917648 DNM917307:DNM917648 DXI917307:DXI917648 EHE917307:EHE917648 ERA917307:ERA917648 FAW917307:FAW917648 FKS917307:FKS917648 FUO917307:FUO917648 GEK917307:GEK917648 GOG917307:GOG917648 GYC917307:GYC917648 HHY917307:HHY917648 HRU917307:HRU917648 IBQ917307:IBQ917648 ILM917307:ILM917648 IVI917307:IVI917648 JFE917307:JFE917648 JPA917307:JPA917648 JYW917307:JYW917648 KIS917307:KIS917648 KSO917307:KSO917648 LCK917307:LCK917648 LMG917307:LMG917648 LWC917307:LWC917648 MFY917307:MFY917648 MPU917307:MPU917648 MZQ917307:MZQ917648 NJM917307:NJM917648 NTI917307:NTI917648 ODE917307:ODE917648 ONA917307:ONA917648 OWW917307:OWW917648 PGS917307:PGS917648 PQO917307:PQO917648 QAK917307:QAK917648 QKG917307:QKG917648 QUC917307:QUC917648 RDY917307:RDY917648 RNU917307:RNU917648 RXQ917307:RXQ917648 SHM917307:SHM917648 SRI917307:SRI917648 TBE917307:TBE917648 TLA917307:TLA917648 TUW917307:TUW917648 UES917307:UES917648 UOO917307:UOO917648 UYK917307:UYK917648 VIG917307:VIG917648 VSC917307:VSC917648 WBY917307:WBY917648 WLU917307:WLU917648 WVQ917307:WVQ917648 I982843:I983184 JE982843:JE983184 TA982843:TA983184 ACW982843:ACW983184 AMS982843:AMS983184 AWO982843:AWO983184 BGK982843:BGK983184 BQG982843:BQG983184 CAC982843:CAC983184 CJY982843:CJY983184 CTU982843:CTU983184 DDQ982843:DDQ983184 DNM982843:DNM983184 DXI982843:DXI983184 EHE982843:EHE983184 ERA982843:ERA983184 FAW982843:FAW983184 FKS982843:FKS983184 FUO982843:FUO983184 GEK982843:GEK983184 GOG982843:GOG983184 GYC982843:GYC983184 HHY982843:HHY983184 HRU982843:HRU983184 IBQ982843:IBQ983184 ILM982843:ILM983184 IVI982843:IVI983184 JFE982843:JFE983184 JPA982843:JPA983184 JYW982843:JYW983184 KIS982843:KIS983184 KSO982843:KSO983184 LCK982843:LCK983184 LMG982843:LMG983184 LWC982843:LWC983184 MFY982843:MFY983184 MPU982843:MPU983184 MZQ982843:MZQ983184 NJM982843:NJM983184 NTI982843:NTI983184 ODE982843:ODE983184 ONA982843:ONA983184 OWW982843:OWW983184 PGS982843:PGS983184 PQO982843:PQO983184 QAK982843:QAK983184 QKG982843:QKG983184 QUC982843:QUC983184 RDY982843:RDY983184 RNU982843:RNU983184 RXQ982843:RXQ983184 SHM982843:SHM983184 SRI982843:SRI983184 TBE982843:TBE983184 TLA982843:TLA983184 TUW982843:TUW983184 UES982843:UES983184 UOO982843:UOO983184 UYK982843:UYK983184 VIG982843:VIG983184 VSC982843:VSC983184 WBY982843:WBY983184 WLU982843:WLU983184" xr:uid="{00000000-0002-0000-0100-000003000000}">
      <formula1>0</formula1>
      <formula2>365</formula2>
    </dataValidation>
    <dataValidation type="decimal" operator="lessThan" allowBlank="1" showInputMessage="1" showErrorMessage="1" sqref="WVT982843:WVT983184 JH6:JH150 TD6:TD150 ACZ6:ACZ150 AMV6:AMV150 AWR6:AWR150 BGN6:BGN150 BQJ6:BQJ150 CAF6:CAF150 CKB6:CKB150 CTX6:CTX150 DDT6:DDT150 DNP6:DNP150 DXL6:DXL150 EHH6:EHH150 ERD6:ERD150 FAZ6:FAZ150 FKV6:FKV150 FUR6:FUR150 GEN6:GEN150 GOJ6:GOJ150 GYF6:GYF150 HIB6:HIB150 HRX6:HRX150 IBT6:IBT150 ILP6:ILP150 IVL6:IVL150 JFH6:JFH150 JPD6:JPD150 JYZ6:JYZ150 KIV6:KIV150 KSR6:KSR150 LCN6:LCN150 LMJ6:LMJ150 LWF6:LWF150 MGB6:MGB150 MPX6:MPX150 MZT6:MZT150 NJP6:NJP150 NTL6:NTL150 ODH6:ODH150 OND6:OND150 OWZ6:OWZ150 PGV6:PGV150 PQR6:PQR150 QAN6:QAN150 QKJ6:QKJ150 QUF6:QUF150 REB6:REB150 RNX6:RNX150 RXT6:RXT150 SHP6:SHP150 SRL6:SRL150 TBH6:TBH150 TLD6:TLD150 TUZ6:TUZ150 UEV6:UEV150 UOR6:UOR150 UYN6:UYN150 VIJ6:VIJ150 VSF6:VSF150 WCB6:WCB150 WLX6:WLX150 WVT6:WVT150 M65339:M65680 JH65339:JH65680 TD65339:TD65680 ACZ65339:ACZ65680 AMV65339:AMV65680 AWR65339:AWR65680 BGN65339:BGN65680 BQJ65339:BQJ65680 CAF65339:CAF65680 CKB65339:CKB65680 CTX65339:CTX65680 DDT65339:DDT65680 DNP65339:DNP65680 DXL65339:DXL65680 EHH65339:EHH65680 ERD65339:ERD65680 FAZ65339:FAZ65680 FKV65339:FKV65680 FUR65339:FUR65680 GEN65339:GEN65680 GOJ65339:GOJ65680 GYF65339:GYF65680 HIB65339:HIB65680 HRX65339:HRX65680 IBT65339:IBT65680 ILP65339:ILP65680 IVL65339:IVL65680 JFH65339:JFH65680 JPD65339:JPD65680 JYZ65339:JYZ65680 KIV65339:KIV65680 KSR65339:KSR65680 LCN65339:LCN65680 LMJ65339:LMJ65680 LWF65339:LWF65680 MGB65339:MGB65680 MPX65339:MPX65680 MZT65339:MZT65680 NJP65339:NJP65680 NTL65339:NTL65680 ODH65339:ODH65680 OND65339:OND65680 OWZ65339:OWZ65680 PGV65339:PGV65680 PQR65339:PQR65680 QAN65339:QAN65680 QKJ65339:QKJ65680 QUF65339:QUF65680 REB65339:REB65680 RNX65339:RNX65680 RXT65339:RXT65680 SHP65339:SHP65680 SRL65339:SRL65680 TBH65339:TBH65680 TLD65339:TLD65680 TUZ65339:TUZ65680 UEV65339:UEV65680 UOR65339:UOR65680 UYN65339:UYN65680 VIJ65339:VIJ65680 VSF65339:VSF65680 WCB65339:WCB65680 WLX65339:WLX65680 WVT65339:WVT65680 M130875:M131216 JH130875:JH131216 TD130875:TD131216 ACZ130875:ACZ131216 AMV130875:AMV131216 AWR130875:AWR131216 BGN130875:BGN131216 BQJ130875:BQJ131216 CAF130875:CAF131216 CKB130875:CKB131216 CTX130875:CTX131216 DDT130875:DDT131216 DNP130875:DNP131216 DXL130875:DXL131216 EHH130875:EHH131216 ERD130875:ERD131216 FAZ130875:FAZ131216 FKV130875:FKV131216 FUR130875:FUR131216 GEN130875:GEN131216 GOJ130875:GOJ131216 GYF130875:GYF131216 HIB130875:HIB131216 HRX130875:HRX131216 IBT130875:IBT131216 ILP130875:ILP131216 IVL130875:IVL131216 JFH130875:JFH131216 JPD130875:JPD131216 JYZ130875:JYZ131216 KIV130875:KIV131216 KSR130875:KSR131216 LCN130875:LCN131216 LMJ130875:LMJ131216 LWF130875:LWF131216 MGB130875:MGB131216 MPX130875:MPX131216 MZT130875:MZT131216 NJP130875:NJP131216 NTL130875:NTL131216 ODH130875:ODH131216 OND130875:OND131216 OWZ130875:OWZ131216 PGV130875:PGV131216 PQR130875:PQR131216 QAN130875:QAN131216 QKJ130875:QKJ131216 QUF130875:QUF131216 REB130875:REB131216 RNX130875:RNX131216 RXT130875:RXT131216 SHP130875:SHP131216 SRL130875:SRL131216 TBH130875:TBH131216 TLD130875:TLD131216 TUZ130875:TUZ131216 UEV130875:UEV131216 UOR130875:UOR131216 UYN130875:UYN131216 VIJ130875:VIJ131216 VSF130875:VSF131216 WCB130875:WCB131216 WLX130875:WLX131216 WVT130875:WVT131216 M196411:M196752 JH196411:JH196752 TD196411:TD196752 ACZ196411:ACZ196752 AMV196411:AMV196752 AWR196411:AWR196752 BGN196411:BGN196752 BQJ196411:BQJ196752 CAF196411:CAF196752 CKB196411:CKB196752 CTX196411:CTX196752 DDT196411:DDT196752 DNP196411:DNP196752 DXL196411:DXL196752 EHH196411:EHH196752 ERD196411:ERD196752 FAZ196411:FAZ196752 FKV196411:FKV196752 FUR196411:FUR196752 GEN196411:GEN196752 GOJ196411:GOJ196752 GYF196411:GYF196752 HIB196411:HIB196752 HRX196411:HRX196752 IBT196411:IBT196752 ILP196411:ILP196752 IVL196411:IVL196752 JFH196411:JFH196752 JPD196411:JPD196752 JYZ196411:JYZ196752 KIV196411:KIV196752 KSR196411:KSR196752 LCN196411:LCN196752 LMJ196411:LMJ196752 LWF196411:LWF196752 MGB196411:MGB196752 MPX196411:MPX196752 MZT196411:MZT196752 NJP196411:NJP196752 NTL196411:NTL196752 ODH196411:ODH196752 OND196411:OND196752 OWZ196411:OWZ196752 PGV196411:PGV196752 PQR196411:PQR196752 QAN196411:QAN196752 QKJ196411:QKJ196752 QUF196411:QUF196752 REB196411:REB196752 RNX196411:RNX196752 RXT196411:RXT196752 SHP196411:SHP196752 SRL196411:SRL196752 TBH196411:TBH196752 TLD196411:TLD196752 TUZ196411:TUZ196752 UEV196411:UEV196752 UOR196411:UOR196752 UYN196411:UYN196752 VIJ196411:VIJ196752 VSF196411:VSF196752 WCB196411:WCB196752 WLX196411:WLX196752 WVT196411:WVT196752 M261947:M262288 JH261947:JH262288 TD261947:TD262288 ACZ261947:ACZ262288 AMV261947:AMV262288 AWR261947:AWR262288 BGN261947:BGN262288 BQJ261947:BQJ262288 CAF261947:CAF262288 CKB261947:CKB262288 CTX261947:CTX262288 DDT261947:DDT262288 DNP261947:DNP262288 DXL261947:DXL262288 EHH261947:EHH262288 ERD261947:ERD262288 FAZ261947:FAZ262288 FKV261947:FKV262288 FUR261947:FUR262288 GEN261947:GEN262288 GOJ261947:GOJ262288 GYF261947:GYF262288 HIB261947:HIB262288 HRX261947:HRX262288 IBT261947:IBT262288 ILP261947:ILP262288 IVL261947:IVL262288 JFH261947:JFH262288 JPD261947:JPD262288 JYZ261947:JYZ262288 KIV261947:KIV262288 KSR261947:KSR262288 LCN261947:LCN262288 LMJ261947:LMJ262288 LWF261947:LWF262288 MGB261947:MGB262288 MPX261947:MPX262288 MZT261947:MZT262288 NJP261947:NJP262288 NTL261947:NTL262288 ODH261947:ODH262288 OND261947:OND262288 OWZ261947:OWZ262288 PGV261947:PGV262288 PQR261947:PQR262288 QAN261947:QAN262288 QKJ261947:QKJ262288 QUF261947:QUF262288 REB261947:REB262288 RNX261947:RNX262288 RXT261947:RXT262288 SHP261947:SHP262288 SRL261947:SRL262288 TBH261947:TBH262288 TLD261947:TLD262288 TUZ261947:TUZ262288 UEV261947:UEV262288 UOR261947:UOR262288 UYN261947:UYN262288 VIJ261947:VIJ262288 VSF261947:VSF262288 WCB261947:WCB262288 WLX261947:WLX262288 WVT261947:WVT262288 M327483:M327824 JH327483:JH327824 TD327483:TD327824 ACZ327483:ACZ327824 AMV327483:AMV327824 AWR327483:AWR327824 BGN327483:BGN327824 BQJ327483:BQJ327824 CAF327483:CAF327824 CKB327483:CKB327824 CTX327483:CTX327824 DDT327483:DDT327824 DNP327483:DNP327824 DXL327483:DXL327824 EHH327483:EHH327824 ERD327483:ERD327824 FAZ327483:FAZ327824 FKV327483:FKV327824 FUR327483:FUR327824 GEN327483:GEN327824 GOJ327483:GOJ327824 GYF327483:GYF327824 HIB327483:HIB327824 HRX327483:HRX327824 IBT327483:IBT327824 ILP327483:ILP327824 IVL327483:IVL327824 JFH327483:JFH327824 JPD327483:JPD327824 JYZ327483:JYZ327824 KIV327483:KIV327824 KSR327483:KSR327824 LCN327483:LCN327824 LMJ327483:LMJ327824 LWF327483:LWF327824 MGB327483:MGB327824 MPX327483:MPX327824 MZT327483:MZT327824 NJP327483:NJP327824 NTL327483:NTL327824 ODH327483:ODH327824 OND327483:OND327824 OWZ327483:OWZ327824 PGV327483:PGV327824 PQR327483:PQR327824 QAN327483:QAN327824 QKJ327483:QKJ327824 QUF327483:QUF327824 REB327483:REB327824 RNX327483:RNX327824 RXT327483:RXT327824 SHP327483:SHP327824 SRL327483:SRL327824 TBH327483:TBH327824 TLD327483:TLD327824 TUZ327483:TUZ327824 UEV327483:UEV327824 UOR327483:UOR327824 UYN327483:UYN327824 VIJ327483:VIJ327824 VSF327483:VSF327824 WCB327483:WCB327824 WLX327483:WLX327824 WVT327483:WVT327824 M393019:M393360 JH393019:JH393360 TD393019:TD393360 ACZ393019:ACZ393360 AMV393019:AMV393360 AWR393019:AWR393360 BGN393019:BGN393360 BQJ393019:BQJ393360 CAF393019:CAF393360 CKB393019:CKB393360 CTX393019:CTX393360 DDT393019:DDT393360 DNP393019:DNP393360 DXL393019:DXL393360 EHH393019:EHH393360 ERD393019:ERD393360 FAZ393019:FAZ393360 FKV393019:FKV393360 FUR393019:FUR393360 GEN393019:GEN393360 GOJ393019:GOJ393360 GYF393019:GYF393360 HIB393019:HIB393360 HRX393019:HRX393360 IBT393019:IBT393360 ILP393019:ILP393360 IVL393019:IVL393360 JFH393019:JFH393360 JPD393019:JPD393360 JYZ393019:JYZ393360 KIV393019:KIV393360 KSR393019:KSR393360 LCN393019:LCN393360 LMJ393019:LMJ393360 LWF393019:LWF393360 MGB393019:MGB393360 MPX393019:MPX393360 MZT393019:MZT393360 NJP393019:NJP393360 NTL393019:NTL393360 ODH393019:ODH393360 OND393019:OND393360 OWZ393019:OWZ393360 PGV393019:PGV393360 PQR393019:PQR393360 QAN393019:QAN393360 QKJ393019:QKJ393360 QUF393019:QUF393360 REB393019:REB393360 RNX393019:RNX393360 RXT393019:RXT393360 SHP393019:SHP393360 SRL393019:SRL393360 TBH393019:TBH393360 TLD393019:TLD393360 TUZ393019:TUZ393360 UEV393019:UEV393360 UOR393019:UOR393360 UYN393019:UYN393360 VIJ393019:VIJ393360 VSF393019:VSF393360 WCB393019:WCB393360 WLX393019:WLX393360 WVT393019:WVT393360 M458555:M458896 JH458555:JH458896 TD458555:TD458896 ACZ458555:ACZ458896 AMV458555:AMV458896 AWR458555:AWR458896 BGN458555:BGN458896 BQJ458555:BQJ458896 CAF458555:CAF458896 CKB458555:CKB458896 CTX458555:CTX458896 DDT458555:DDT458896 DNP458555:DNP458896 DXL458555:DXL458896 EHH458555:EHH458896 ERD458555:ERD458896 FAZ458555:FAZ458896 FKV458555:FKV458896 FUR458555:FUR458896 GEN458555:GEN458896 GOJ458555:GOJ458896 GYF458555:GYF458896 HIB458555:HIB458896 HRX458555:HRX458896 IBT458555:IBT458896 ILP458555:ILP458896 IVL458555:IVL458896 JFH458555:JFH458896 JPD458555:JPD458896 JYZ458555:JYZ458896 KIV458555:KIV458896 KSR458555:KSR458896 LCN458555:LCN458896 LMJ458555:LMJ458896 LWF458555:LWF458896 MGB458555:MGB458896 MPX458555:MPX458896 MZT458555:MZT458896 NJP458555:NJP458896 NTL458555:NTL458896 ODH458555:ODH458896 OND458555:OND458896 OWZ458555:OWZ458896 PGV458555:PGV458896 PQR458555:PQR458896 QAN458555:QAN458896 QKJ458555:QKJ458896 QUF458555:QUF458896 REB458555:REB458896 RNX458555:RNX458896 RXT458555:RXT458896 SHP458555:SHP458896 SRL458555:SRL458896 TBH458555:TBH458896 TLD458555:TLD458896 TUZ458555:TUZ458896 UEV458555:UEV458896 UOR458555:UOR458896 UYN458555:UYN458896 VIJ458555:VIJ458896 VSF458555:VSF458896 WCB458555:WCB458896 WLX458555:WLX458896 WVT458555:WVT458896 M524091:M524432 JH524091:JH524432 TD524091:TD524432 ACZ524091:ACZ524432 AMV524091:AMV524432 AWR524091:AWR524432 BGN524091:BGN524432 BQJ524091:BQJ524432 CAF524091:CAF524432 CKB524091:CKB524432 CTX524091:CTX524432 DDT524091:DDT524432 DNP524091:DNP524432 DXL524091:DXL524432 EHH524091:EHH524432 ERD524091:ERD524432 FAZ524091:FAZ524432 FKV524091:FKV524432 FUR524091:FUR524432 GEN524091:GEN524432 GOJ524091:GOJ524432 GYF524091:GYF524432 HIB524091:HIB524432 HRX524091:HRX524432 IBT524091:IBT524432 ILP524091:ILP524432 IVL524091:IVL524432 JFH524091:JFH524432 JPD524091:JPD524432 JYZ524091:JYZ524432 KIV524091:KIV524432 KSR524091:KSR524432 LCN524091:LCN524432 LMJ524091:LMJ524432 LWF524091:LWF524432 MGB524091:MGB524432 MPX524091:MPX524432 MZT524091:MZT524432 NJP524091:NJP524432 NTL524091:NTL524432 ODH524091:ODH524432 OND524091:OND524432 OWZ524091:OWZ524432 PGV524091:PGV524432 PQR524091:PQR524432 QAN524091:QAN524432 QKJ524091:QKJ524432 QUF524091:QUF524432 REB524091:REB524432 RNX524091:RNX524432 RXT524091:RXT524432 SHP524091:SHP524432 SRL524091:SRL524432 TBH524091:TBH524432 TLD524091:TLD524432 TUZ524091:TUZ524432 UEV524091:UEV524432 UOR524091:UOR524432 UYN524091:UYN524432 VIJ524091:VIJ524432 VSF524091:VSF524432 WCB524091:WCB524432 WLX524091:WLX524432 WVT524091:WVT524432 M589627:M589968 JH589627:JH589968 TD589627:TD589968 ACZ589627:ACZ589968 AMV589627:AMV589968 AWR589627:AWR589968 BGN589627:BGN589968 BQJ589627:BQJ589968 CAF589627:CAF589968 CKB589627:CKB589968 CTX589627:CTX589968 DDT589627:DDT589968 DNP589627:DNP589968 DXL589627:DXL589968 EHH589627:EHH589968 ERD589627:ERD589968 FAZ589627:FAZ589968 FKV589627:FKV589968 FUR589627:FUR589968 GEN589627:GEN589968 GOJ589627:GOJ589968 GYF589627:GYF589968 HIB589627:HIB589968 HRX589627:HRX589968 IBT589627:IBT589968 ILP589627:ILP589968 IVL589627:IVL589968 JFH589627:JFH589968 JPD589627:JPD589968 JYZ589627:JYZ589968 KIV589627:KIV589968 KSR589627:KSR589968 LCN589627:LCN589968 LMJ589627:LMJ589968 LWF589627:LWF589968 MGB589627:MGB589968 MPX589627:MPX589968 MZT589627:MZT589968 NJP589627:NJP589968 NTL589627:NTL589968 ODH589627:ODH589968 OND589627:OND589968 OWZ589627:OWZ589968 PGV589627:PGV589968 PQR589627:PQR589968 QAN589627:QAN589968 QKJ589627:QKJ589968 QUF589627:QUF589968 REB589627:REB589968 RNX589627:RNX589968 RXT589627:RXT589968 SHP589627:SHP589968 SRL589627:SRL589968 TBH589627:TBH589968 TLD589627:TLD589968 TUZ589627:TUZ589968 UEV589627:UEV589968 UOR589627:UOR589968 UYN589627:UYN589968 VIJ589627:VIJ589968 VSF589627:VSF589968 WCB589627:WCB589968 WLX589627:WLX589968 WVT589627:WVT589968 M655163:M655504 JH655163:JH655504 TD655163:TD655504 ACZ655163:ACZ655504 AMV655163:AMV655504 AWR655163:AWR655504 BGN655163:BGN655504 BQJ655163:BQJ655504 CAF655163:CAF655504 CKB655163:CKB655504 CTX655163:CTX655504 DDT655163:DDT655504 DNP655163:DNP655504 DXL655163:DXL655504 EHH655163:EHH655504 ERD655163:ERD655504 FAZ655163:FAZ655504 FKV655163:FKV655504 FUR655163:FUR655504 GEN655163:GEN655504 GOJ655163:GOJ655504 GYF655163:GYF655504 HIB655163:HIB655504 HRX655163:HRX655504 IBT655163:IBT655504 ILP655163:ILP655504 IVL655163:IVL655504 JFH655163:JFH655504 JPD655163:JPD655504 JYZ655163:JYZ655504 KIV655163:KIV655504 KSR655163:KSR655504 LCN655163:LCN655504 LMJ655163:LMJ655504 LWF655163:LWF655504 MGB655163:MGB655504 MPX655163:MPX655504 MZT655163:MZT655504 NJP655163:NJP655504 NTL655163:NTL655504 ODH655163:ODH655504 OND655163:OND655504 OWZ655163:OWZ655504 PGV655163:PGV655504 PQR655163:PQR655504 QAN655163:QAN655504 QKJ655163:QKJ655504 QUF655163:QUF655504 REB655163:REB655504 RNX655163:RNX655504 RXT655163:RXT655504 SHP655163:SHP655504 SRL655163:SRL655504 TBH655163:TBH655504 TLD655163:TLD655504 TUZ655163:TUZ655504 UEV655163:UEV655504 UOR655163:UOR655504 UYN655163:UYN655504 VIJ655163:VIJ655504 VSF655163:VSF655504 WCB655163:WCB655504 WLX655163:WLX655504 WVT655163:WVT655504 M720699:M721040 JH720699:JH721040 TD720699:TD721040 ACZ720699:ACZ721040 AMV720699:AMV721040 AWR720699:AWR721040 BGN720699:BGN721040 BQJ720699:BQJ721040 CAF720699:CAF721040 CKB720699:CKB721040 CTX720699:CTX721040 DDT720699:DDT721040 DNP720699:DNP721040 DXL720699:DXL721040 EHH720699:EHH721040 ERD720699:ERD721040 FAZ720699:FAZ721040 FKV720699:FKV721040 FUR720699:FUR721040 GEN720699:GEN721040 GOJ720699:GOJ721040 GYF720699:GYF721040 HIB720699:HIB721040 HRX720699:HRX721040 IBT720699:IBT721040 ILP720699:ILP721040 IVL720699:IVL721040 JFH720699:JFH721040 JPD720699:JPD721040 JYZ720699:JYZ721040 KIV720699:KIV721040 KSR720699:KSR721040 LCN720699:LCN721040 LMJ720699:LMJ721040 LWF720699:LWF721040 MGB720699:MGB721040 MPX720699:MPX721040 MZT720699:MZT721040 NJP720699:NJP721040 NTL720699:NTL721040 ODH720699:ODH721040 OND720699:OND721040 OWZ720699:OWZ721040 PGV720699:PGV721040 PQR720699:PQR721040 QAN720699:QAN721040 QKJ720699:QKJ721040 QUF720699:QUF721040 REB720699:REB721040 RNX720699:RNX721040 RXT720699:RXT721040 SHP720699:SHP721040 SRL720699:SRL721040 TBH720699:TBH721040 TLD720699:TLD721040 TUZ720699:TUZ721040 UEV720699:UEV721040 UOR720699:UOR721040 UYN720699:UYN721040 VIJ720699:VIJ721040 VSF720699:VSF721040 WCB720699:WCB721040 WLX720699:WLX721040 WVT720699:WVT721040 M786235:M786576 JH786235:JH786576 TD786235:TD786576 ACZ786235:ACZ786576 AMV786235:AMV786576 AWR786235:AWR786576 BGN786235:BGN786576 BQJ786235:BQJ786576 CAF786235:CAF786576 CKB786235:CKB786576 CTX786235:CTX786576 DDT786235:DDT786576 DNP786235:DNP786576 DXL786235:DXL786576 EHH786235:EHH786576 ERD786235:ERD786576 FAZ786235:FAZ786576 FKV786235:FKV786576 FUR786235:FUR786576 GEN786235:GEN786576 GOJ786235:GOJ786576 GYF786235:GYF786576 HIB786235:HIB786576 HRX786235:HRX786576 IBT786235:IBT786576 ILP786235:ILP786576 IVL786235:IVL786576 JFH786235:JFH786576 JPD786235:JPD786576 JYZ786235:JYZ786576 KIV786235:KIV786576 KSR786235:KSR786576 LCN786235:LCN786576 LMJ786235:LMJ786576 LWF786235:LWF786576 MGB786235:MGB786576 MPX786235:MPX786576 MZT786235:MZT786576 NJP786235:NJP786576 NTL786235:NTL786576 ODH786235:ODH786576 OND786235:OND786576 OWZ786235:OWZ786576 PGV786235:PGV786576 PQR786235:PQR786576 QAN786235:QAN786576 QKJ786235:QKJ786576 QUF786235:QUF786576 REB786235:REB786576 RNX786235:RNX786576 RXT786235:RXT786576 SHP786235:SHP786576 SRL786235:SRL786576 TBH786235:TBH786576 TLD786235:TLD786576 TUZ786235:TUZ786576 UEV786235:UEV786576 UOR786235:UOR786576 UYN786235:UYN786576 VIJ786235:VIJ786576 VSF786235:VSF786576 WCB786235:WCB786576 WLX786235:WLX786576 WVT786235:WVT786576 M851771:M852112 JH851771:JH852112 TD851771:TD852112 ACZ851771:ACZ852112 AMV851771:AMV852112 AWR851771:AWR852112 BGN851771:BGN852112 BQJ851771:BQJ852112 CAF851771:CAF852112 CKB851771:CKB852112 CTX851771:CTX852112 DDT851771:DDT852112 DNP851771:DNP852112 DXL851771:DXL852112 EHH851771:EHH852112 ERD851771:ERD852112 FAZ851771:FAZ852112 FKV851771:FKV852112 FUR851771:FUR852112 GEN851771:GEN852112 GOJ851771:GOJ852112 GYF851771:GYF852112 HIB851771:HIB852112 HRX851771:HRX852112 IBT851771:IBT852112 ILP851771:ILP852112 IVL851771:IVL852112 JFH851771:JFH852112 JPD851771:JPD852112 JYZ851771:JYZ852112 KIV851771:KIV852112 KSR851771:KSR852112 LCN851771:LCN852112 LMJ851771:LMJ852112 LWF851771:LWF852112 MGB851771:MGB852112 MPX851771:MPX852112 MZT851771:MZT852112 NJP851771:NJP852112 NTL851771:NTL852112 ODH851771:ODH852112 OND851771:OND852112 OWZ851771:OWZ852112 PGV851771:PGV852112 PQR851771:PQR852112 QAN851771:QAN852112 QKJ851771:QKJ852112 QUF851771:QUF852112 REB851771:REB852112 RNX851771:RNX852112 RXT851771:RXT852112 SHP851771:SHP852112 SRL851771:SRL852112 TBH851771:TBH852112 TLD851771:TLD852112 TUZ851771:TUZ852112 UEV851771:UEV852112 UOR851771:UOR852112 UYN851771:UYN852112 VIJ851771:VIJ852112 VSF851771:VSF852112 WCB851771:WCB852112 WLX851771:WLX852112 WVT851771:WVT852112 M917307:M917648 JH917307:JH917648 TD917307:TD917648 ACZ917307:ACZ917648 AMV917307:AMV917648 AWR917307:AWR917648 BGN917307:BGN917648 BQJ917307:BQJ917648 CAF917307:CAF917648 CKB917307:CKB917648 CTX917307:CTX917648 DDT917307:DDT917648 DNP917307:DNP917648 DXL917307:DXL917648 EHH917307:EHH917648 ERD917307:ERD917648 FAZ917307:FAZ917648 FKV917307:FKV917648 FUR917307:FUR917648 GEN917307:GEN917648 GOJ917307:GOJ917648 GYF917307:GYF917648 HIB917307:HIB917648 HRX917307:HRX917648 IBT917307:IBT917648 ILP917307:ILP917648 IVL917307:IVL917648 JFH917307:JFH917648 JPD917307:JPD917648 JYZ917307:JYZ917648 KIV917307:KIV917648 KSR917307:KSR917648 LCN917307:LCN917648 LMJ917307:LMJ917648 LWF917307:LWF917648 MGB917307:MGB917648 MPX917307:MPX917648 MZT917307:MZT917648 NJP917307:NJP917648 NTL917307:NTL917648 ODH917307:ODH917648 OND917307:OND917648 OWZ917307:OWZ917648 PGV917307:PGV917648 PQR917307:PQR917648 QAN917307:QAN917648 QKJ917307:QKJ917648 QUF917307:QUF917648 REB917307:REB917648 RNX917307:RNX917648 RXT917307:RXT917648 SHP917307:SHP917648 SRL917307:SRL917648 TBH917307:TBH917648 TLD917307:TLD917648 TUZ917307:TUZ917648 UEV917307:UEV917648 UOR917307:UOR917648 UYN917307:UYN917648 VIJ917307:VIJ917648 VSF917307:VSF917648 WCB917307:WCB917648 WLX917307:WLX917648 WVT917307:WVT917648 M982843:M983184 JH982843:JH983184 TD982843:TD983184 ACZ982843:ACZ983184 AMV982843:AMV983184 AWR982843:AWR983184 BGN982843:BGN983184 BQJ982843:BQJ983184 CAF982843:CAF983184 CKB982843:CKB983184 CTX982843:CTX983184 DDT982843:DDT983184 DNP982843:DNP983184 DXL982843:DXL983184 EHH982843:EHH983184 ERD982843:ERD983184 FAZ982843:FAZ983184 FKV982843:FKV983184 FUR982843:FUR983184 GEN982843:GEN983184 GOJ982843:GOJ983184 GYF982843:GYF983184 HIB982843:HIB983184 HRX982843:HRX983184 IBT982843:IBT983184 ILP982843:ILP983184 IVL982843:IVL983184 JFH982843:JFH983184 JPD982843:JPD983184 JYZ982843:JYZ983184 KIV982843:KIV983184 KSR982843:KSR983184 LCN982843:LCN983184 LMJ982843:LMJ983184 LWF982843:LWF983184 MGB982843:MGB983184 MPX982843:MPX983184 MZT982843:MZT983184 NJP982843:NJP983184 NTL982843:NTL983184 ODH982843:ODH983184 OND982843:OND983184 OWZ982843:OWZ983184 PGV982843:PGV983184 PQR982843:PQR983184 QAN982843:QAN983184 QKJ982843:QKJ983184 QUF982843:QUF983184 REB982843:REB983184 RNX982843:RNX983184 RXT982843:RXT983184 SHP982843:SHP983184 SRL982843:SRL983184 TBH982843:TBH983184 TLD982843:TLD983184 TUZ982843:TUZ983184 UEV982843:UEV983184 UOR982843:UOR983184 UYN982843:UYN983184 VIJ982843:VIJ983184 VSF982843:VSF983184 WCB982843:WCB983184 WLX982843:WLX983184" xr:uid="{00000000-0002-0000-0100-000004000000}">
      <formula1>20000</formula1>
    </dataValidation>
    <dataValidation type="date" allowBlank="1" showInputMessage="1" showErrorMessage="1" sqref="WVN982843:WVO983184 JB6:JC150 SX6:SY150 ACT6:ACU150 AMP6:AMQ150 AWL6:AWM150 BGH6:BGI150 BQD6:BQE150 BZZ6:CAA150 CJV6:CJW150 CTR6:CTS150 DDN6:DDO150 DNJ6:DNK150 DXF6:DXG150 EHB6:EHC150 EQX6:EQY150 FAT6:FAU150 FKP6:FKQ150 FUL6:FUM150 GEH6:GEI150 GOD6:GOE150 GXZ6:GYA150 HHV6:HHW150 HRR6:HRS150 IBN6:IBO150 ILJ6:ILK150 IVF6:IVG150 JFB6:JFC150 JOX6:JOY150 JYT6:JYU150 KIP6:KIQ150 KSL6:KSM150 LCH6:LCI150 LMD6:LME150 LVZ6:LWA150 MFV6:MFW150 MPR6:MPS150 MZN6:MZO150 NJJ6:NJK150 NTF6:NTG150 ODB6:ODC150 OMX6:OMY150 OWT6:OWU150 PGP6:PGQ150 PQL6:PQM150 QAH6:QAI150 QKD6:QKE150 QTZ6:QUA150 RDV6:RDW150 RNR6:RNS150 RXN6:RXO150 SHJ6:SHK150 SRF6:SRG150 TBB6:TBC150 TKX6:TKY150 TUT6:TUU150 UEP6:UEQ150 UOL6:UOM150 UYH6:UYI150 VID6:VIE150 VRZ6:VSA150 WBV6:WBW150 WLR6:WLS150 WVN6:WVO150 F65339:G65680 JB65339:JC65680 SX65339:SY65680 ACT65339:ACU65680 AMP65339:AMQ65680 AWL65339:AWM65680 BGH65339:BGI65680 BQD65339:BQE65680 BZZ65339:CAA65680 CJV65339:CJW65680 CTR65339:CTS65680 DDN65339:DDO65680 DNJ65339:DNK65680 DXF65339:DXG65680 EHB65339:EHC65680 EQX65339:EQY65680 FAT65339:FAU65680 FKP65339:FKQ65680 FUL65339:FUM65680 GEH65339:GEI65680 GOD65339:GOE65680 GXZ65339:GYA65680 HHV65339:HHW65680 HRR65339:HRS65680 IBN65339:IBO65680 ILJ65339:ILK65680 IVF65339:IVG65680 JFB65339:JFC65680 JOX65339:JOY65680 JYT65339:JYU65680 KIP65339:KIQ65680 KSL65339:KSM65680 LCH65339:LCI65680 LMD65339:LME65680 LVZ65339:LWA65680 MFV65339:MFW65680 MPR65339:MPS65680 MZN65339:MZO65680 NJJ65339:NJK65680 NTF65339:NTG65680 ODB65339:ODC65680 OMX65339:OMY65680 OWT65339:OWU65680 PGP65339:PGQ65680 PQL65339:PQM65680 QAH65339:QAI65680 QKD65339:QKE65680 QTZ65339:QUA65680 RDV65339:RDW65680 RNR65339:RNS65680 RXN65339:RXO65680 SHJ65339:SHK65680 SRF65339:SRG65680 TBB65339:TBC65680 TKX65339:TKY65680 TUT65339:TUU65680 UEP65339:UEQ65680 UOL65339:UOM65680 UYH65339:UYI65680 VID65339:VIE65680 VRZ65339:VSA65680 WBV65339:WBW65680 WLR65339:WLS65680 WVN65339:WVO65680 F130875:G131216 JB130875:JC131216 SX130875:SY131216 ACT130875:ACU131216 AMP130875:AMQ131216 AWL130875:AWM131216 BGH130875:BGI131216 BQD130875:BQE131216 BZZ130875:CAA131216 CJV130875:CJW131216 CTR130875:CTS131216 DDN130875:DDO131216 DNJ130875:DNK131216 DXF130875:DXG131216 EHB130875:EHC131216 EQX130875:EQY131216 FAT130875:FAU131216 FKP130875:FKQ131216 FUL130875:FUM131216 GEH130875:GEI131216 GOD130875:GOE131216 GXZ130875:GYA131216 HHV130875:HHW131216 HRR130875:HRS131216 IBN130875:IBO131216 ILJ130875:ILK131216 IVF130875:IVG131216 JFB130875:JFC131216 JOX130875:JOY131216 JYT130875:JYU131216 KIP130875:KIQ131216 KSL130875:KSM131216 LCH130875:LCI131216 LMD130875:LME131216 LVZ130875:LWA131216 MFV130875:MFW131216 MPR130875:MPS131216 MZN130875:MZO131216 NJJ130875:NJK131216 NTF130875:NTG131216 ODB130875:ODC131216 OMX130875:OMY131216 OWT130875:OWU131216 PGP130875:PGQ131216 PQL130875:PQM131216 QAH130875:QAI131216 QKD130875:QKE131216 QTZ130875:QUA131216 RDV130875:RDW131216 RNR130875:RNS131216 RXN130875:RXO131216 SHJ130875:SHK131216 SRF130875:SRG131216 TBB130875:TBC131216 TKX130875:TKY131216 TUT130875:TUU131216 UEP130875:UEQ131216 UOL130875:UOM131216 UYH130875:UYI131216 VID130875:VIE131216 VRZ130875:VSA131216 WBV130875:WBW131216 WLR130875:WLS131216 WVN130875:WVO131216 F196411:G196752 JB196411:JC196752 SX196411:SY196752 ACT196411:ACU196752 AMP196411:AMQ196752 AWL196411:AWM196752 BGH196411:BGI196752 BQD196411:BQE196752 BZZ196411:CAA196752 CJV196411:CJW196752 CTR196411:CTS196752 DDN196411:DDO196752 DNJ196411:DNK196752 DXF196411:DXG196752 EHB196411:EHC196752 EQX196411:EQY196752 FAT196411:FAU196752 FKP196411:FKQ196752 FUL196411:FUM196752 GEH196411:GEI196752 GOD196411:GOE196752 GXZ196411:GYA196752 HHV196411:HHW196752 HRR196411:HRS196752 IBN196411:IBO196752 ILJ196411:ILK196752 IVF196411:IVG196752 JFB196411:JFC196752 JOX196411:JOY196752 JYT196411:JYU196752 KIP196411:KIQ196752 KSL196411:KSM196752 LCH196411:LCI196752 LMD196411:LME196752 LVZ196411:LWA196752 MFV196411:MFW196752 MPR196411:MPS196752 MZN196411:MZO196752 NJJ196411:NJK196752 NTF196411:NTG196752 ODB196411:ODC196752 OMX196411:OMY196752 OWT196411:OWU196752 PGP196411:PGQ196752 PQL196411:PQM196752 QAH196411:QAI196752 QKD196411:QKE196752 QTZ196411:QUA196752 RDV196411:RDW196752 RNR196411:RNS196752 RXN196411:RXO196752 SHJ196411:SHK196752 SRF196411:SRG196752 TBB196411:TBC196752 TKX196411:TKY196752 TUT196411:TUU196752 UEP196411:UEQ196752 UOL196411:UOM196752 UYH196411:UYI196752 VID196411:VIE196752 VRZ196411:VSA196752 WBV196411:WBW196752 WLR196411:WLS196752 WVN196411:WVO196752 F261947:G262288 JB261947:JC262288 SX261947:SY262288 ACT261947:ACU262288 AMP261947:AMQ262288 AWL261947:AWM262288 BGH261947:BGI262288 BQD261947:BQE262288 BZZ261947:CAA262288 CJV261947:CJW262288 CTR261947:CTS262288 DDN261947:DDO262288 DNJ261947:DNK262288 DXF261947:DXG262288 EHB261947:EHC262288 EQX261947:EQY262288 FAT261947:FAU262288 FKP261947:FKQ262288 FUL261947:FUM262288 GEH261947:GEI262288 GOD261947:GOE262288 GXZ261947:GYA262288 HHV261947:HHW262288 HRR261947:HRS262288 IBN261947:IBO262288 ILJ261947:ILK262288 IVF261947:IVG262288 JFB261947:JFC262288 JOX261947:JOY262288 JYT261947:JYU262288 KIP261947:KIQ262288 KSL261947:KSM262288 LCH261947:LCI262288 LMD261947:LME262288 LVZ261947:LWA262288 MFV261947:MFW262288 MPR261947:MPS262288 MZN261947:MZO262288 NJJ261947:NJK262288 NTF261947:NTG262288 ODB261947:ODC262288 OMX261947:OMY262288 OWT261947:OWU262288 PGP261947:PGQ262288 PQL261947:PQM262288 QAH261947:QAI262288 QKD261947:QKE262288 QTZ261947:QUA262288 RDV261947:RDW262288 RNR261947:RNS262288 RXN261947:RXO262288 SHJ261947:SHK262288 SRF261947:SRG262288 TBB261947:TBC262288 TKX261947:TKY262288 TUT261947:TUU262288 UEP261947:UEQ262288 UOL261947:UOM262288 UYH261947:UYI262288 VID261947:VIE262288 VRZ261947:VSA262288 WBV261947:WBW262288 WLR261947:WLS262288 WVN261947:WVO262288 F327483:G327824 JB327483:JC327824 SX327483:SY327824 ACT327483:ACU327824 AMP327483:AMQ327824 AWL327483:AWM327824 BGH327483:BGI327824 BQD327483:BQE327824 BZZ327483:CAA327824 CJV327483:CJW327824 CTR327483:CTS327824 DDN327483:DDO327824 DNJ327483:DNK327824 DXF327483:DXG327824 EHB327483:EHC327824 EQX327483:EQY327824 FAT327483:FAU327824 FKP327483:FKQ327824 FUL327483:FUM327824 GEH327483:GEI327824 GOD327483:GOE327824 GXZ327483:GYA327824 HHV327483:HHW327824 HRR327483:HRS327824 IBN327483:IBO327824 ILJ327483:ILK327824 IVF327483:IVG327824 JFB327483:JFC327824 JOX327483:JOY327824 JYT327483:JYU327824 KIP327483:KIQ327824 KSL327483:KSM327824 LCH327483:LCI327824 LMD327483:LME327824 LVZ327483:LWA327824 MFV327483:MFW327824 MPR327483:MPS327824 MZN327483:MZO327824 NJJ327483:NJK327824 NTF327483:NTG327824 ODB327483:ODC327824 OMX327483:OMY327824 OWT327483:OWU327824 PGP327483:PGQ327824 PQL327483:PQM327824 QAH327483:QAI327824 QKD327483:QKE327824 QTZ327483:QUA327824 RDV327483:RDW327824 RNR327483:RNS327824 RXN327483:RXO327824 SHJ327483:SHK327824 SRF327483:SRG327824 TBB327483:TBC327824 TKX327483:TKY327824 TUT327483:TUU327824 UEP327483:UEQ327824 UOL327483:UOM327824 UYH327483:UYI327824 VID327483:VIE327824 VRZ327483:VSA327824 WBV327483:WBW327824 WLR327483:WLS327824 WVN327483:WVO327824 F393019:G393360 JB393019:JC393360 SX393019:SY393360 ACT393019:ACU393360 AMP393019:AMQ393360 AWL393019:AWM393360 BGH393019:BGI393360 BQD393019:BQE393360 BZZ393019:CAA393360 CJV393019:CJW393360 CTR393019:CTS393360 DDN393019:DDO393360 DNJ393019:DNK393360 DXF393019:DXG393360 EHB393019:EHC393360 EQX393019:EQY393360 FAT393019:FAU393360 FKP393019:FKQ393360 FUL393019:FUM393360 GEH393019:GEI393360 GOD393019:GOE393360 GXZ393019:GYA393360 HHV393019:HHW393360 HRR393019:HRS393360 IBN393019:IBO393360 ILJ393019:ILK393360 IVF393019:IVG393360 JFB393019:JFC393360 JOX393019:JOY393360 JYT393019:JYU393360 KIP393019:KIQ393360 KSL393019:KSM393360 LCH393019:LCI393360 LMD393019:LME393360 LVZ393019:LWA393360 MFV393019:MFW393360 MPR393019:MPS393360 MZN393019:MZO393360 NJJ393019:NJK393360 NTF393019:NTG393360 ODB393019:ODC393360 OMX393019:OMY393360 OWT393019:OWU393360 PGP393019:PGQ393360 PQL393019:PQM393360 QAH393019:QAI393360 QKD393019:QKE393360 QTZ393019:QUA393360 RDV393019:RDW393360 RNR393019:RNS393360 RXN393019:RXO393360 SHJ393019:SHK393360 SRF393019:SRG393360 TBB393019:TBC393360 TKX393019:TKY393360 TUT393019:TUU393360 UEP393019:UEQ393360 UOL393019:UOM393360 UYH393019:UYI393360 VID393019:VIE393360 VRZ393019:VSA393360 WBV393019:WBW393360 WLR393019:WLS393360 WVN393019:WVO393360 F458555:G458896 JB458555:JC458896 SX458555:SY458896 ACT458555:ACU458896 AMP458555:AMQ458896 AWL458555:AWM458896 BGH458555:BGI458896 BQD458555:BQE458896 BZZ458555:CAA458896 CJV458555:CJW458896 CTR458555:CTS458896 DDN458555:DDO458896 DNJ458555:DNK458896 DXF458555:DXG458896 EHB458555:EHC458896 EQX458555:EQY458896 FAT458555:FAU458896 FKP458555:FKQ458896 FUL458555:FUM458896 GEH458555:GEI458896 GOD458555:GOE458896 GXZ458555:GYA458896 HHV458555:HHW458896 HRR458555:HRS458896 IBN458555:IBO458896 ILJ458555:ILK458896 IVF458555:IVG458896 JFB458555:JFC458896 JOX458555:JOY458896 JYT458555:JYU458896 KIP458555:KIQ458896 KSL458555:KSM458896 LCH458555:LCI458896 LMD458555:LME458896 LVZ458555:LWA458896 MFV458555:MFW458896 MPR458555:MPS458896 MZN458555:MZO458896 NJJ458555:NJK458896 NTF458555:NTG458896 ODB458555:ODC458896 OMX458555:OMY458896 OWT458555:OWU458896 PGP458555:PGQ458896 PQL458555:PQM458896 QAH458555:QAI458896 QKD458555:QKE458896 QTZ458555:QUA458896 RDV458555:RDW458896 RNR458555:RNS458896 RXN458555:RXO458896 SHJ458555:SHK458896 SRF458555:SRG458896 TBB458555:TBC458896 TKX458555:TKY458896 TUT458555:TUU458896 UEP458555:UEQ458896 UOL458555:UOM458896 UYH458555:UYI458896 VID458555:VIE458896 VRZ458555:VSA458896 WBV458555:WBW458896 WLR458555:WLS458896 WVN458555:WVO458896 F524091:G524432 JB524091:JC524432 SX524091:SY524432 ACT524091:ACU524432 AMP524091:AMQ524432 AWL524091:AWM524432 BGH524091:BGI524432 BQD524091:BQE524432 BZZ524091:CAA524432 CJV524091:CJW524432 CTR524091:CTS524432 DDN524091:DDO524432 DNJ524091:DNK524432 DXF524091:DXG524432 EHB524091:EHC524432 EQX524091:EQY524432 FAT524091:FAU524432 FKP524091:FKQ524432 FUL524091:FUM524432 GEH524091:GEI524432 GOD524091:GOE524432 GXZ524091:GYA524432 HHV524091:HHW524432 HRR524091:HRS524432 IBN524091:IBO524432 ILJ524091:ILK524432 IVF524091:IVG524432 JFB524091:JFC524432 JOX524091:JOY524432 JYT524091:JYU524432 KIP524091:KIQ524432 KSL524091:KSM524432 LCH524091:LCI524432 LMD524091:LME524432 LVZ524091:LWA524432 MFV524091:MFW524432 MPR524091:MPS524432 MZN524091:MZO524432 NJJ524091:NJK524432 NTF524091:NTG524432 ODB524091:ODC524432 OMX524091:OMY524432 OWT524091:OWU524432 PGP524091:PGQ524432 PQL524091:PQM524432 QAH524091:QAI524432 QKD524091:QKE524432 QTZ524091:QUA524432 RDV524091:RDW524432 RNR524091:RNS524432 RXN524091:RXO524432 SHJ524091:SHK524432 SRF524091:SRG524432 TBB524091:TBC524432 TKX524091:TKY524432 TUT524091:TUU524432 UEP524091:UEQ524432 UOL524091:UOM524432 UYH524091:UYI524432 VID524091:VIE524432 VRZ524091:VSA524432 WBV524091:WBW524432 WLR524091:WLS524432 WVN524091:WVO524432 F589627:G589968 JB589627:JC589968 SX589627:SY589968 ACT589627:ACU589968 AMP589627:AMQ589968 AWL589627:AWM589968 BGH589627:BGI589968 BQD589627:BQE589968 BZZ589627:CAA589968 CJV589627:CJW589968 CTR589627:CTS589968 DDN589627:DDO589968 DNJ589627:DNK589968 DXF589627:DXG589968 EHB589627:EHC589968 EQX589627:EQY589968 FAT589627:FAU589968 FKP589627:FKQ589968 FUL589627:FUM589968 GEH589627:GEI589968 GOD589627:GOE589968 GXZ589627:GYA589968 HHV589627:HHW589968 HRR589627:HRS589968 IBN589627:IBO589968 ILJ589627:ILK589968 IVF589627:IVG589968 JFB589627:JFC589968 JOX589627:JOY589968 JYT589627:JYU589968 KIP589627:KIQ589968 KSL589627:KSM589968 LCH589627:LCI589968 LMD589627:LME589968 LVZ589627:LWA589968 MFV589627:MFW589968 MPR589627:MPS589968 MZN589627:MZO589968 NJJ589627:NJK589968 NTF589627:NTG589968 ODB589627:ODC589968 OMX589627:OMY589968 OWT589627:OWU589968 PGP589627:PGQ589968 PQL589627:PQM589968 QAH589627:QAI589968 QKD589627:QKE589968 QTZ589627:QUA589968 RDV589627:RDW589968 RNR589627:RNS589968 RXN589627:RXO589968 SHJ589627:SHK589968 SRF589627:SRG589968 TBB589627:TBC589968 TKX589627:TKY589968 TUT589627:TUU589968 UEP589627:UEQ589968 UOL589627:UOM589968 UYH589627:UYI589968 VID589627:VIE589968 VRZ589627:VSA589968 WBV589627:WBW589968 WLR589627:WLS589968 WVN589627:WVO589968 F655163:G655504 JB655163:JC655504 SX655163:SY655504 ACT655163:ACU655504 AMP655163:AMQ655504 AWL655163:AWM655504 BGH655163:BGI655504 BQD655163:BQE655504 BZZ655163:CAA655504 CJV655163:CJW655504 CTR655163:CTS655504 DDN655163:DDO655504 DNJ655163:DNK655504 DXF655163:DXG655504 EHB655163:EHC655504 EQX655163:EQY655504 FAT655163:FAU655504 FKP655163:FKQ655504 FUL655163:FUM655504 GEH655163:GEI655504 GOD655163:GOE655504 GXZ655163:GYA655504 HHV655163:HHW655504 HRR655163:HRS655504 IBN655163:IBO655504 ILJ655163:ILK655504 IVF655163:IVG655504 JFB655163:JFC655504 JOX655163:JOY655504 JYT655163:JYU655504 KIP655163:KIQ655504 KSL655163:KSM655504 LCH655163:LCI655504 LMD655163:LME655504 LVZ655163:LWA655504 MFV655163:MFW655504 MPR655163:MPS655504 MZN655163:MZO655504 NJJ655163:NJK655504 NTF655163:NTG655504 ODB655163:ODC655504 OMX655163:OMY655504 OWT655163:OWU655504 PGP655163:PGQ655504 PQL655163:PQM655504 QAH655163:QAI655504 QKD655163:QKE655504 QTZ655163:QUA655504 RDV655163:RDW655504 RNR655163:RNS655504 RXN655163:RXO655504 SHJ655163:SHK655504 SRF655163:SRG655504 TBB655163:TBC655504 TKX655163:TKY655504 TUT655163:TUU655504 UEP655163:UEQ655504 UOL655163:UOM655504 UYH655163:UYI655504 VID655163:VIE655504 VRZ655163:VSA655504 WBV655163:WBW655504 WLR655163:WLS655504 WVN655163:WVO655504 F720699:G721040 JB720699:JC721040 SX720699:SY721040 ACT720699:ACU721040 AMP720699:AMQ721040 AWL720699:AWM721040 BGH720699:BGI721040 BQD720699:BQE721040 BZZ720699:CAA721040 CJV720699:CJW721040 CTR720699:CTS721040 DDN720699:DDO721040 DNJ720699:DNK721040 DXF720699:DXG721040 EHB720699:EHC721040 EQX720699:EQY721040 FAT720699:FAU721040 FKP720699:FKQ721040 FUL720699:FUM721040 GEH720699:GEI721040 GOD720699:GOE721040 GXZ720699:GYA721040 HHV720699:HHW721040 HRR720699:HRS721040 IBN720699:IBO721040 ILJ720699:ILK721040 IVF720699:IVG721040 JFB720699:JFC721040 JOX720699:JOY721040 JYT720699:JYU721040 KIP720699:KIQ721040 KSL720699:KSM721040 LCH720699:LCI721040 LMD720699:LME721040 LVZ720699:LWA721040 MFV720699:MFW721040 MPR720699:MPS721040 MZN720699:MZO721040 NJJ720699:NJK721040 NTF720699:NTG721040 ODB720699:ODC721040 OMX720699:OMY721040 OWT720699:OWU721040 PGP720699:PGQ721040 PQL720699:PQM721040 QAH720699:QAI721040 QKD720699:QKE721040 QTZ720699:QUA721040 RDV720699:RDW721040 RNR720699:RNS721040 RXN720699:RXO721040 SHJ720699:SHK721040 SRF720699:SRG721040 TBB720699:TBC721040 TKX720699:TKY721040 TUT720699:TUU721040 UEP720699:UEQ721040 UOL720699:UOM721040 UYH720699:UYI721040 VID720699:VIE721040 VRZ720699:VSA721040 WBV720699:WBW721040 WLR720699:WLS721040 WVN720699:WVO721040 F786235:G786576 JB786235:JC786576 SX786235:SY786576 ACT786235:ACU786576 AMP786235:AMQ786576 AWL786235:AWM786576 BGH786235:BGI786576 BQD786235:BQE786576 BZZ786235:CAA786576 CJV786235:CJW786576 CTR786235:CTS786576 DDN786235:DDO786576 DNJ786235:DNK786576 DXF786235:DXG786576 EHB786235:EHC786576 EQX786235:EQY786576 FAT786235:FAU786576 FKP786235:FKQ786576 FUL786235:FUM786576 GEH786235:GEI786576 GOD786235:GOE786576 GXZ786235:GYA786576 HHV786235:HHW786576 HRR786235:HRS786576 IBN786235:IBO786576 ILJ786235:ILK786576 IVF786235:IVG786576 JFB786235:JFC786576 JOX786235:JOY786576 JYT786235:JYU786576 KIP786235:KIQ786576 KSL786235:KSM786576 LCH786235:LCI786576 LMD786235:LME786576 LVZ786235:LWA786576 MFV786235:MFW786576 MPR786235:MPS786576 MZN786235:MZO786576 NJJ786235:NJK786576 NTF786235:NTG786576 ODB786235:ODC786576 OMX786235:OMY786576 OWT786235:OWU786576 PGP786235:PGQ786576 PQL786235:PQM786576 QAH786235:QAI786576 QKD786235:QKE786576 QTZ786235:QUA786576 RDV786235:RDW786576 RNR786235:RNS786576 RXN786235:RXO786576 SHJ786235:SHK786576 SRF786235:SRG786576 TBB786235:TBC786576 TKX786235:TKY786576 TUT786235:TUU786576 UEP786235:UEQ786576 UOL786235:UOM786576 UYH786235:UYI786576 VID786235:VIE786576 VRZ786235:VSA786576 WBV786235:WBW786576 WLR786235:WLS786576 WVN786235:WVO786576 F851771:G852112 JB851771:JC852112 SX851771:SY852112 ACT851771:ACU852112 AMP851771:AMQ852112 AWL851771:AWM852112 BGH851771:BGI852112 BQD851771:BQE852112 BZZ851771:CAA852112 CJV851771:CJW852112 CTR851771:CTS852112 DDN851771:DDO852112 DNJ851771:DNK852112 DXF851771:DXG852112 EHB851771:EHC852112 EQX851771:EQY852112 FAT851771:FAU852112 FKP851771:FKQ852112 FUL851771:FUM852112 GEH851771:GEI852112 GOD851771:GOE852112 GXZ851771:GYA852112 HHV851771:HHW852112 HRR851771:HRS852112 IBN851771:IBO852112 ILJ851771:ILK852112 IVF851771:IVG852112 JFB851771:JFC852112 JOX851771:JOY852112 JYT851771:JYU852112 KIP851771:KIQ852112 KSL851771:KSM852112 LCH851771:LCI852112 LMD851771:LME852112 LVZ851771:LWA852112 MFV851771:MFW852112 MPR851771:MPS852112 MZN851771:MZO852112 NJJ851771:NJK852112 NTF851771:NTG852112 ODB851771:ODC852112 OMX851771:OMY852112 OWT851771:OWU852112 PGP851771:PGQ852112 PQL851771:PQM852112 QAH851771:QAI852112 QKD851771:QKE852112 QTZ851771:QUA852112 RDV851771:RDW852112 RNR851771:RNS852112 RXN851771:RXO852112 SHJ851771:SHK852112 SRF851771:SRG852112 TBB851771:TBC852112 TKX851771:TKY852112 TUT851771:TUU852112 UEP851771:UEQ852112 UOL851771:UOM852112 UYH851771:UYI852112 VID851771:VIE852112 VRZ851771:VSA852112 WBV851771:WBW852112 WLR851771:WLS852112 WVN851771:WVO852112 F917307:G917648 JB917307:JC917648 SX917307:SY917648 ACT917307:ACU917648 AMP917307:AMQ917648 AWL917307:AWM917648 BGH917307:BGI917648 BQD917307:BQE917648 BZZ917307:CAA917648 CJV917307:CJW917648 CTR917307:CTS917648 DDN917307:DDO917648 DNJ917307:DNK917648 DXF917307:DXG917648 EHB917307:EHC917648 EQX917307:EQY917648 FAT917307:FAU917648 FKP917307:FKQ917648 FUL917307:FUM917648 GEH917307:GEI917648 GOD917307:GOE917648 GXZ917307:GYA917648 HHV917307:HHW917648 HRR917307:HRS917648 IBN917307:IBO917648 ILJ917307:ILK917648 IVF917307:IVG917648 JFB917307:JFC917648 JOX917307:JOY917648 JYT917307:JYU917648 KIP917307:KIQ917648 KSL917307:KSM917648 LCH917307:LCI917648 LMD917307:LME917648 LVZ917307:LWA917648 MFV917307:MFW917648 MPR917307:MPS917648 MZN917307:MZO917648 NJJ917307:NJK917648 NTF917307:NTG917648 ODB917307:ODC917648 OMX917307:OMY917648 OWT917307:OWU917648 PGP917307:PGQ917648 PQL917307:PQM917648 QAH917307:QAI917648 QKD917307:QKE917648 QTZ917307:QUA917648 RDV917307:RDW917648 RNR917307:RNS917648 RXN917307:RXO917648 SHJ917307:SHK917648 SRF917307:SRG917648 TBB917307:TBC917648 TKX917307:TKY917648 TUT917307:TUU917648 UEP917307:UEQ917648 UOL917307:UOM917648 UYH917307:UYI917648 VID917307:VIE917648 VRZ917307:VSA917648 WBV917307:WBW917648 WLR917307:WLS917648 WVN917307:WVO917648 F982843:G983184 JB982843:JC983184 SX982843:SY983184 ACT982843:ACU983184 AMP982843:AMQ983184 AWL982843:AWM983184 BGH982843:BGI983184 BQD982843:BQE983184 BZZ982843:CAA983184 CJV982843:CJW983184 CTR982843:CTS983184 DDN982843:DDO983184 DNJ982843:DNK983184 DXF982843:DXG983184 EHB982843:EHC983184 EQX982843:EQY983184 FAT982843:FAU983184 FKP982843:FKQ983184 FUL982843:FUM983184 GEH982843:GEI983184 GOD982843:GOE983184 GXZ982843:GYA983184 HHV982843:HHW983184 HRR982843:HRS983184 IBN982843:IBO983184 ILJ982843:ILK983184 IVF982843:IVG983184 JFB982843:JFC983184 JOX982843:JOY983184 JYT982843:JYU983184 KIP982843:KIQ983184 KSL982843:KSM983184 LCH982843:LCI983184 LMD982843:LME983184 LVZ982843:LWA983184 MFV982843:MFW983184 MPR982843:MPS983184 MZN982843:MZO983184 NJJ982843:NJK983184 NTF982843:NTG983184 ODB982843:ODC983184 OMX982843:OMY983184 OWT982843:OWU983184 PGP982843:PGQ983184 PQL982843:PQM983184 QAH982843:QAI983184 QKD982843:QKE983184 QTZ982843:QUA983184 RDV982843:RDW983184 RNR982843:RNS983184 RXN982843:RXO983184 SHJ982843:SHK983184 SRF982843:SRG983184 TBB982843:TBC983184 TKX982843:TKY983184 TUT982843:TUU983184 UEP982843:UEQ983184 UOL982843:UOM983184 UYH982843:UYI983184 VID982843:VIE983184 VRZ982843:VSA983184 WBV982843:WBW983184 WLR982843:WLS983184" xr:uid="{00000000-0002-0000-0100-000005000000}">
      <formula1>43101</formula1>
      <formula2>43465</formula2>
    </dataValidation>
    <dataValidation type="decimal" allowBlank="1" showInputMessage="1" showErrorMessage="1" error="ISEE tra 0,00 e 20.000,00" prompt="Compilare sempre" sqref="M6:M149" xr:uid="{00000000-0002-0000-0100-000006000000}">
      <formula1>0</formula1>
      <formula2>20000</formula2>
    </dataValidation>
    <dataValidation type="whole" allowBlank="1" showInputMessage="1" showErrorMessage="1" error="massimo 365" prompt="compilare " sqref="H6:H149" xr:uid="{05F14015-D2EA-435E-8530-5F4BC25A4741}">
      <formula1>1</formula1>
      <formula2>365</formula2>
    </dataValidation>
    <dataValidation type="date" allowBlank="1" showInputMessage="1" showErrorMessage="1" error="nserire data compresa nel periodo 01/01/2025 - 31/12/2025" prompt="compilare " sqref="F8:G149 G6:G7" xr:uid="{C97865AF-F3E5-42E0-B778-57210782C010}">
      <formula1>45658</formula1>
      <formula2>46022</formula2>
    </dataValidation>
    <dataValidation type="whole" allowBlank="1" showInputMessage="1" showErrorMessage="1" error=" verificare n. gg. di assenza nel periodo " prompt="Inserire solo i giorni di assenza fatturati/da fatturare" sqref="I6:I149" xr:uid="{0A30BCFE-1322-4F93-B678-965C70927510}">
      <formula1>0</formula1>
      <formula2>364</formula2>
    </dataValidation>
    <dataValidation type="date" allowBlank="1" showInputMessage="1" showErrorMessage="1" error="Inserire data compresa nel periodo 01/01/2025 - 31/12/2025" prompt="compilare " sqref="F6:F7" xr:uid="{A8CBFB68-927F-4DD9-BB7C-2C16FC0E13A8}">
      <formula1>45658</formula1>
      <formula2>46022</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A000000}">
          <x14:formula1>
            <xm:f>'MENU TENDINA'!$A$2:$A$3</xm:f>
          </x14:formula1>
          <xm:sqref>N6:N149</xm:sqref>
        </x14:dataValidation>
        <x14:dataValidation type="list" allowBlank="1" showInputMessage="1" showErrorMessage="1" xr:uid="{00000000-0002-0000-0100-00000B000000}">
          <x14:formula1>
            <xm:f>'MENU TENDINA'!$C$2:$C$55</xm:f>
          </x14:formula1>
          <xm:sqref>D6:D149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50"/>
  <sheetViews>
    <sheetView topLeftCell="A3" zoomScale="110" zoomScaleNormal="110" workbookViewId="0">
      <selection activeCell="A6" sqref="A6"/>
    </sheetView>
  </sheetViews>
  <sheetFormatPr defaultRowHeight="15" x14ac:dyDescent="0.25"/>
  <cols>
    <col min="1" max="1" width="8.140625" style="111" customWidth="1"/>
    <col min="2" max="2" width="9" style="81" customWidth="1"/>
    <col min="3" max="3" width="19.28515625" style="81" customWidth="1"/>
    <col min="4" max="4" width="26.28515625" style="81" customWidth="1"/>
    <col min="5" max="5" width="15.85546875" style="81" customWidth="1"/>
    <col min="6" max="6" width="14" style="81" customWidth="1"/>
    <col min="7" max="7" width="12.28515625" style="111" customWidth="1"/>
    <col min="8" max="8" width="11.7109375" style="111" customWidth="1"/>
    <col min="9" max="9" width="9.85546875" style="81" customWidth="1"/>
    <col min="10" max="10" width="21.7109375" style="81" customWidth="1"/>
    <col min="11" max="11" width="14.140625" style="107" hidden="1" customWidth="1"/>
    <col min="12" max="12" width="14.140625" style="108" customWidth="1"/>
    <col min="13" max="13" width="13.7109375" style="109" customWidth="1"/>
    <col min="14" max="15" width="12.140625" style="120" customWidth="1"/>
    <col min="16" max="16" width="20.42578125" style="151" customWidth="1"/>
    <col min="17" max="18" width="11" style="81" customWidth="1"/>
    <col min="19" max="20" width="17" style="81" customWidth="1"/>
    <col min="21" max="21" width="13.85546875" style="81" customWidth="1"/>
    <col min="22" max="22" width="15.7109375" style="110" customWidth="1"/>
    <col min="23" max="23" width="15" style="81" customWidth="1"/>
    <col min="24" max="24" width="14.7109375" style="81" customWidth="1"/>
    <col min="25" max="25" width="14.7109375" style="81" hidden="1" customWidth="1"/>
    <col min="26" max="26" width="12.85546875" style="81" customWidth="1"/>
    <col min="27" max="27" width="13.28515625" style="81" customWidth="1"/>
    <col min="28" max="28" width="10.7109375" style="81" hidden="1" customWidth="1"/>
    <col min="29" max="29" width="11.7109375" style="81" customWidth="1"/>
    <col min="30" max="30" width="10.140625" style="81" customWidth="1"/>
    <col min="31" max="31" width="14.7109375" style="105" customWidth="1"/>
    <col min="32" max="32" width="21.28515625" style="105" customWidth="1"/>
    <col min="33" max="33" width="9.7109375" style="81" bestFit="1" customWidth="1"/>
    <col min="34" max="260" width="9.140625" style="81"/>
    <col min="261" max="261" width="5.28515625" style="81" customWidth="1"/>
    <col min="262" max="262" width="9" style="81" customWidth="1"/>
    <col min="263" max="263" width="14" style="81" customWidth="1"/>
    <col min="264" max="264" width="27" style="81" bestFit="1" customWidth="1"/>
    <col min="265" max="265" width="26.28515625" style="81" customWidth="1"/>
    <col min="266" max="266" width="11" style="81" customWidth="1"/>
    <col min="267" max="267" width="11.28515625" style="81" customWidth="1"/>
    <col min="268" max="268" width="9.28515625" style="81" customWidth="1"/>
    <col min="269" max="269" width="10" style="81" customWidth="1"/>
    <col min="270" max="270" width="9.85546875" style="81" customWidth="1"/>
    <col min="271" max="271" width="11.7109375" style="81" customWidth="1"/>
    <col min="272" max="272" width="11" style="81" customWidth="1"/>
    <col min="273" max="273" width="10.28515625" style="81" bestFit="1" customWidth="1"/>
    <col min="274" max="275" width="11" style="81" customWidth="1"/>
    <col min="276" max="277" width="17" style="81" customWidth="1"/>
    <col min="278" max="278" width="12.28515625" style="81" customWidth="1"/>
    <col min="279" max="279" width="15.7109375" style="81" customWidth="1"/>
    <col min="280" max="280" width="15" style="81" customWidth="1"/>
    <col min="281" max="281" width="26.140625" style="81" customWidth="1"/>
    <col min="282" max="282" width="12.85546875" style="81" customWidth="1"/>
    <col min="283" max="283" width="13.28515625" style="81" customWidth="1"/>
    <col min="284" max="284" width="10.7109375" style="81" customWidth="1"/>
    <col min="285" max="285" width="10.140625" style="81" customWidth="1"/>
    <col min="286" max="286" width="11.7109375" style="81" customWidth="1"/>
    <col min="287" max="287" width="13.140625" style="81" customWidth="1"/>
    <col min="288" max="288" width="14.7109375" style="81" customWidth="1"/>
    <col min="289" max="289" width="9.7109375" style="81" bestFit="1" customWidth="1"/>
    <col min="290" max="516" width="9.140625" style="81"/>
    <col min="517" max="517" width="5.28515625" style="81" customWidth="1"/>
    <col min="518" max="518" width="9" style="81" customWidth="1"/>
    <col min="519" max="519" width="14" style="81" customWidth="1"/>
    <col min="520" max="520" width="27" style="81" bestFit="1" customWidth="1"/>
    <col min="521" max="521" width="26.28515625" style="81" customWidth="1"/>
    <col min="522" max="522" width="11" style="81" customWidth="1"/>
    <col min="523" max="523" width="11.28515625" style="81" customWidth="1"/>
    <col min="524" max="524" width="9.28515625" style="81" customWidth="1"/>
    <col min="525" max="525" width="10" style="81" customWidth="1"/>
    <col min="526" max="526" width="9.85546875" style="81" customWidth="1"/>
    <col min="527" max="527" width="11.7109375" style="81" customWidth="1"/>
    <col min="528" max="528" width="11" style="81" customWidth="1"/>
    <col min="529" max="529" width="10.28515625" style="81" bestFit="1" customWidth="1"/>
    <col min="530" max="531" width="11" style="81" customWidth="1"/>
    <col min="532" max="533" width="17" style="81" customWidth="1"/>
    <col min="534" max="534" width="12.28515625" style="81" customWidth="1"/>
    <col min="535" max="535" width="15.7109375" style="81" customWidth="1"/>
    <col min="536" max="536" width="15" style="81" customWidth="1"/>
    <col min="537" max="537" width="26.140625" style="81" customWidth="1"/>
    <col min="538" max="538" width="12.85546875" style="81" customWidth="1"/>
    <col min="539" max="539" width="13.28515625" style="81" customWidth="1"/>
    <col min="540" max="540" width="10.7109375" style="81" customWidth="1"/>
    <col min="541" max="541" width="10.140625" style="81" customWidth="1"/>
    <col min="542" max="542" width="11.7109375" style="81" customWidth="1"/>
    <col min="543" max="543" width="13.140625" style="81" customWidth="1"/>
    <col min="544" max="544" width="14.7109375" style="81" customWidth="1"/>
    <col min="545" max="545" width="9.7109375" style="81" bestFit="1" customWidth="1"/>
    <col min="546" max="772" width="9.140625" style="81"/>
    <col min="773" max="773" width="5.28515625" style="81" customWidth="1"/>
    <col min="774" max="774" width="9" style="81" customWidth="1"/>
    <col min="775" max="775" width="14" style="81" customWidth="1"/>
    <col min="776" max="776" width="27" style="81" bestFit="1" customWidth="1"/>
    <col min="777" max="777" width="26.28515625" style="81" customWidth="1"/>
    <col min="778" max="778" width="11" style="81" customWidth="1"/>
    <col min="779" max="779" width="11.28515625" style="81" customWidth="1"/>
    <col min="780" max="780" width="9.28515625" style="81" customWidth="1"/>
    <col min="781" max="781" width="10" style="81" customWidth="1"/>
    <col min="782" max="782" width="9.85546875" style="81" customWidth="1"/>
    <col min="783" max="783" width="11.7109375" style="81" customWidth="1"/>
    <col min="784" max="784" width="11" style="81" customWidth="1"/>
    <col min="785" max="785" width="10.28515625" style="81" bestFit="1" customWidth="1"/>
    <col min="786" max="787" width="11" style="81" customWidth="1"/>
    <col min="788" max="789" width="17" style="81" customWidth="1"/>
    <col min="790" max="790" width="12.28515625" style="81" customWidth="1"/>
    <col min="791" max="791" width="15.7109375" style="81" customWidth="1"/>
    <col min="792" max="792" width="15" style="81" customWidth="1"/>
    <col min="793" max="793" width="26.140625" style="81" customWidth="1"/>
    <col min="794" max="794" width="12.85546875" style="81" customWidth="1"/>
    <col min="795" max="795" width="13.28515625" style="81" customWidth="1"/>
    <col min="796" max="796" width="10.7109375" style="81" customWidth="1"/>
    <col min="797" max="797" width="10.140625" style="81" customWidth="1"/>
    <col min="798" max="798" width="11.7109375" style="81" customWidth="1"/>
    <col min="799" max="799" width="13.140625" style="81" customWidth="1"/>
    <col min="800" max="800" width="14.7109375" style="81" customWidth="1"/>
    <col min="801" max="801" width="9.7109375" style="81" bestFit="1" customWidth="1"/>
    <col min="802" max="1028" width="9.140625" style="81"/>
    <col min="1029" max="1029" width="5.28515625" style="81" customWidth="1"/>
    <col min="1030" max="1030" width="9" style="81" customWidth="1"/>
    <col min="1031" max="1031" width="14" style="81" customWidth="1"/>
    <col min="1032" max="1032" width="27" style="81" bestFit="1" customWidth="1"/>
    <col min="1033" max="1033" width="26.28515625" style="81" customWidth="1"/>
    <col min="1034" max="1034" width="11" style="81" customWidth="1"/>
    <col min="1035" max="1035" width="11.28515625" style="81" customWidth="1"/>
    <col min="1036" max="1036" width="9.28515625" style="81" customWidth="1"/>
    <col min="1037" max="1037" width="10" style="81" customWidth="1"/>
    <col min="1038" max="1038" width="9.85546875" style="81" customWidth="1"/>
    <col min="1039" max="1039" width="11.7109375" style="81" customWidth="1"/>
    <col min="1040" max="1040" width="11" style="81" customWidth="1"/>
    <col min="1041" max="1041" width="10.28515625" style="81" bestFit="1" customWidth="1"/>
    <col min="1042" max="1043" width="11" style="81" customWidth="1"/>
    <col min="1044" max="1045" width="17" style="81" customWidth="1"/>
    <col min="1046" max="1046" width="12.28515625" style="81" customWidth="1"/>
    <col min="1047" max="1047" width="15.7109375" style="81" customWidth="1"/>
    <col min="1048" max="1048" width="15" style="81" customWidth="1"/>
    <col min="1049" max="1049" width="26.140625" style="81" customWidth="1"/>
    <col min="1050" max="1050" width="12.85546875" style="81" customWidth="1"/>
    <col min="1051" max="1051" width="13.28515625" style="81" customWidth="1"/>
    <col min="1052" max="1052" width="10.7109375" style="81" customWidth="1"/>
    <col min="1053" max="1053" width="10.140625" style="81" customWidth="1"/>
    <col min="1054" max="1054" width="11.7109375" style="81" customWidth="1"/>
    <col min="1055" max="1055" width="13.140625" style="81" customWidth="1"/>
    <col min="1056" max="1056" width="14.7109375" style="81" customWidth="1"/>
    <col min="1057" max="1057" width="9.7109375" style="81" bestFit="1" customWidth="1"/>
    <col min="1058" max="1284" width="9.140625" style="81"/>
    <col min="1285" max="1285" width="5.28515625" style="81" customWidth="1"/>
    <col min="1286" max="1286" width="9" style="81" customWidth="1"/>
    <col min="1287" max="1287" width="14" style="81" customWidth="1"/>
    <col min="1288" max="1288" width="27" style="81" bestFit="1" customWidth="1"/>
    <col min="1289" max="1289" width="26.28515625" style="81" customWidth="1"/>
    <col min="1290" max="1290" width="11" style="81" customWidth="1"/>
    <col min="1291" max="1291" width="11.28515625" style="81" customWidth="1"/>
    <col min="1292" max="1292" width="9.28515625" style="81" customWidth="1"/>
    <col min="1293" max="1293" width="10" style="81" customWidth="1"/>
    <col min="1294" max="1294" width="9.85546875" style="81" customWidth="1"/>
    <col min="1295" max="1295" width="11.7109375" style="81" customWidth="1"/>
    <col min="1296" max="1296" width="11" style="81" customWidth="1"/>
    <col min="1297" max="1297" width="10.28515625" style="81" bestFit="1" customWidth="1"/>
    <col min="1298" max="1299" width="11" style="81" customWidth="1"/>
    <col min="1300" max="1301" width="17" style="81" customWidth="1"/>
    <col min="1302" max="1302" width="12.28515625" style="81" customWidth="1"/>
    <col min="1303" max="1303" width="15.7109375" style="81" customWidth="1"/>
    <col min="1304" max="1304" width="15" style="81" customWidth="1"/>
    <col min="1305" max="1305" width="26.140625" style="81" customWidth="1"/>
    <col min="1306" max="1306" width="12.85546875" style="81" customWidth="1"/>
    <col min="1307" max="1307" width="13.28515625" style="81" customWidth="1"/>
    <col min="1308" max="1308" width="10.7109375" style="81" customWidth="1"/>
    <col min="1309" max="1309" width="10.140625" style="81" customWidth="1"/>
    <col min="1310" max="1310" width="11.7109375" style="81" customWidth="1"/>
    <col min="1311" max="1311" width="13.140625" style="81" customWidth="1"/>
    <col min="1312" max="1312" width="14.7109375" style="81" customWidth="1"/>
    <col min="1313" max="1313" width="9.7109375" style="81" bestFit="1" customWidth="1"/>
    <col min="1314" max="1540" width="9.140625" style="81"/>
    <col min="1541" max="1541" width="5.28515625" style="81" customWidth="1"/>
    <col min="1542" max="1542" width="9" style="81" customWidth="1"/>
    <col min="1543" max="1543" width="14" style="81" customWidth="1"/>
    <col min="1544" max="1544" width="27" style="81" bestFit="1" customWidth="1"/>
    <col min="1545" max="1545" width="26.28515625" style="81" customWidth="1"/>
    <col min="1546" max="1546" width="11" style="81" customWidth="1"/>
    <col min="1547" max="1547" width="11.28515625" style="81" customWidth="1"/>
    <col min="1548" max="1548" width="9.28515625" style="81" customWidth="1"/>
    <col min="1549" max="1549" width="10" style="81" customWidth="1"/>
    <col min="1550" max="1550" width="9.85546875" style="81" customWidth="1"/>
    <col min="1551" max="1551" width="11.7109375" style="81" customWidth="1"/>
    <col min="1552" max="1552" width="11" style="81" customWidth="1"/>
    <col min="1553" max="1553" width="10.28515625" style="81" bestFit="1" customWidth="1"/>
    <col min="1554" max="1555" width="11" style="81" customWidth="1"/>
    <col min="1556" max="1557" width="17" style="81" customWidth="1"/>
    <col min="1558" max="1558" width="12.28515625" style="81" customWidth="1"/>
    <col min="1559" max="1559" width="15.7109375" style="81" customWidth="1"/>
    <col min="1560" max="1560" width="15" style="81" customWidth="1"/>
    <col min="1561" max="1561" width="26.140625" style="81" customWidth="1"/>
    <col min="1562" max="1562" width="12.85546875" style="81" customWidth="1"/>
    <col min="1563" max="1563" width="13.28515625" style="81" customWidth="1"/>
    <col min="1564" max="1564" width="10.7109375" style="81" customWidth="1"/>
    <col min="1565" max="1565" width="10.140625" style="81" customWidth="1"/>
    <col min="1566" max="1566" width="11.7109375" style="81" customWidth="1"/>
    <col min="1567" max="1567" width="13.140625" style="81" customWidth="1"/>
    <col min="1568" max="1568" width="14.7109375" style="81" customWidth="1"/>
    <col min="1569" max="1569" width="9.7109375" style="81" bestFit="1" customWidth="1"/>
    <col min="1570" max="1796" width="9.140625" style="81"/>
    <col min="1797" max="1797" width="5.28515625" style="81" customWidth="1"/>
    <col min="1798" max="1798" width="9" style="81" customWidth="1"/>
    <col min="1799" max="1799" width="14" style="81" customWidth="1"/>
    <col min="1800" max="1800" width="27" style="81" bestFit="1" customWidth="1"/>
    <col min="1801" max="1801" width="26.28515625" style="81" customWidth="1"/>
    <col min="1802" max="1802" width="11" style="81" customWidth="1"/>
    <col min="1803" max="1803" width="11.28515625" style="81" customWidth="1"/>
    <col min="1804" max="1804" width="9.28515625" style="81" customWidth="1"/>
    <col min="1805" max="1805" width="10" style="81" customWidth="1"/>
    <col min="1806" max="1806" width="9.85546875" style="81" customWidth="1"/>
    <col min="1807" max="1807" width="11.7109375" style="81" customWidth="1"/>
    <col min="1808" max="1808" width="11" style="81" customWidth="1"/>
    <col min="1809" max="1809" width="10.28515625" style="81" bestFit="1" customWidth="1"/>
    <col min="1810" max="1811" width="11" style="81" customWidth="1"/>
    <col min="1812" max="1813" width="17" style="81" customWidth="1"/>
    <col min="1814" max="1814" width="12.28515625" style="81" customWidth="1"/>
    <col min="1815" max="1815" width="15.7109375" style="81" customWidth="1"/>
    <col min="1816" max="1816" width="15" style="81" customWidth="1"/>
    <col min="1817" max="1817" width="26.140625" style="81" customWidth="1"/>
    <col min="1818" max="1818" width="12.85546875" style="81" customWidth="1"/>
    <col min="1819" max="1819" width="13.28515625" style="81" customWidth="1"/>
    <col min="1820" max="1820" width="10.7109375" style="81" customWidth="1"/>
    <col min="1821" max="1821" width="10.140625" style="81" customWidth="1"/>
    <col min="1822" max="1822" width="11.7109375" style="81" customWidth="1"/>
    <col min="1823" max="1823" width="13.140625" style="81" customWidth="1"/>
    <col min="1824" max="1824" width="14.7109375" style="81" customWidth="1"/>
    <col min="1825" max="1825" width="9.7109375" style="81" bestFit="1" customWidth="1"/>
    <col min="1826" max="2052" width="9.140625" style="81"/>
    <col min="2053" max="2053" width="5.28515625" style="81" customWidth="1"/>
    <col min="2054" max="2054" width="9" style="81" customWidth="1"/>
    <col min="2055" max="2055" width="14" style="81" customWidth="1"/>
    <col min="2056" max="2056" width="27" style="81" bestFit="1" customWidth="1"/>
    <col min="2057" max="2057" width="26.28515625" style="81" customWidth="1"/>
    <col min="2058" max="2058" width="11" style="81" customWidth="1"/>
    <col min="2059" max="2059" width="11.28515625" style="81" customWidth="1"/>
    <col min="2060" max="2060" width="9.28515625" style="81" customWidth="1"/>
    <col min="2061" max="2061" width="10" style="81" customWidth="1"/>
    <col min="2062" max="2062" width="9.85546875" style="81" customWidth="1"/>
    <col min="2063" max="2063" width="11.7109375" style="81" customWidth="1"/>
    <col min="2064" max="2064" width="11" style="81" customWidth="1"/>
    <col min="2065" max="2065" width="10.28515625" style="81" bestFit="1" customWidth="1"/>
    <col min="2066" max="2067" width="11" style="81" customWidth="1"/>
    <col min="2068" max="2069" width="17" style="81" customWidth="1"/>
    <col min="2070" max="2070" width="12.28515625" style="81" customWidth="1"/>
    <col min="2071" max="2071" width="15.7109375" style="81" customWidth="1"/>
    <col min="2072" max="2072" width="15" style="81" customWidth="1"/>
    <col min="2073" max="2073" width="26.140625" style="81" customWidth="1"/>
    <col min="2074" max="2074" width="12.85546875" style="81" customWidth="1"/>
    <col min="2075" max="2075" width="13.28515625" style="81" customWidth="1"/>
    <col min="2076" max="2076" width="10.7109375" style="81" customWidth="1"/>
    <col min="2077" max="2077" width="10.140625" style="81" customWidth="1"/>
    <col min="2078" max="2078" width="11.7109375" style="81" customWidth="1"/>
    <col min="2079" max="2079" width="13.140625" style="81" customWidth="1"/>
    <col min="2080" max="2080" width="14.7109375" style="81" customWidth="1"/>
    <col min="2081" max="2081" width="9.7109375" style="81" bestFit="1" customWidth="1"/>
    <col min="2082" max="2308" width="9.140625" style="81"/>
    <col min="2309" max="2309" width="5.28515625" style="81" customWidth="1"/>
    <col min="2310" max="2310" width="9" style="81" customWidth="1"/>
    <col min="2311" max="2311" width="14" style="81" customWidth="1"/>
    <col min="2312" max="2312" width="27" style="81" bestFit="1" customWidth="1"/>
    <col min="2313" max="2313" width="26.28515625" style="81" customWidth="1"/>
    <col min="2314" max="2314" width="11" style="81" customWidth="1"/>
    <col min="2315" max="2315" width="11.28515625" style="81" customWidth="1"/>
    <col min="2316" max="2316" width="9.28515625" style="81" customWidth="1"/>
    <col min="2317" max="2317" width="10" style="81" customWidth="1"/>
    <col min="2318" max="2318" width="9.85546875" style="81" customWidth="1"/>
    <col min="2319" max="2319" width="11.7109375" style="81" customWidth="1"/>
    <col min="2320" max="2320" width="11" style="81" customWidth="1"/>
    <col min="2321" max="2321" width="10.28515625" style="81" bestFit="1" customWidth="1"/>
    <col min="2322" max="2323" width="11" style="81" customWidth="1"/>
    <col min="2324" max="2325" width="17" style="81" customWidth="1"/>
    <col min="2326" max="2326" width="12.28515625" style="81" customWidth="1"/>
    <col min="2327" max="2327" width="15.7109375" style="81" customWidth="1"/>
    <col min="2328" max="2328" width="15" style="81" customWidth="1"/>
    <col min="2329" max="2329" width="26.140625" style="81" customWidth="1"/>
    <col min="2330" max="2330" width="12.85546875" style="81" customWidth="1"/>
    <col min="2331" max="2331" width="13.28515625" style="81" customWidth="1"/>
    <col min="2332" max="2332" width="10.7109375" style="81" customWidth="1"/>
    <col min="2333" max="2333" width="10.140625" style="81" customWidth="1"/>
    <col min="2334" max="2334" width="11.7109375" style="81" customWidth="1"/>
    <col min="2335" max="2335" width="13.140625" style="81" customWidth="1"/>
    <col min="2336" max="2336" width="14.7109375" style="81" customWidth="1"/>
    <col min="2337" max="2337" width="9.7109375" style="81" bestFit="1" customWidth="1"/>
    <col min="2338" max="2564" width="9.140625" style="81"/>
    <col min="2565" max="2565" width="5.28515625" style="81" customWidth="1"/>
    <col min="2566" max="2566" width="9" style="81" customWidth="1"/>
    <col min="2567" max="2567" width="14" style="81" customWidth="1"/>
    <col min="2568" max="2568" width="27" style="81" bestFit="1" customWidth="1"/>
    <col min="2569" max="2569" width="26.28515625" style="81" customWidth="1"/>
    <col min="2570" max="2570" width="11" style="81" customWidth="1"/>
    <col min="2571" max="2571" width="11.28515625" style="81" customWidth="1"/>
    <col min="2572" max="2572" width="9.28515625" style="81" customWidth="1"/>
    <col min="2573" max="2573" width="10" style="81" customWidth="1"/>
    <col min="2574" max="2574" width="9.85546875" style="81" customWidth="1"/>
    <col min="2575" max="2575" width="11.7109375" style="81" customWidth="1"/>
    <col min="2576" max="2576" width="11" style="81" customWidth="1"/>
    <col min="2577" max="2577" width="10.28515625" style="81" bestFit="1" customWidth="1"/>
    <col min="2578" max="2579" width="11" style="81" customWidth="1"/>
    <col min="2580" max="2581" width="17" style="81" customWidth="1"/>
    <col min="2582" max="2582" width="12.28515625" style="81" customWidth="1"/>
    <col min="2583" max="2583" width="15.7109375" style="81" customWidth="1"/>
    <col min="2584" max="2584" width="15" style="81" customWidth="1"/>
    <col min="2585" max="2585" width="26.140625" style="81" customWidth="1"/>
    <col min="2586" max="2586" width="12.85546875" style="81" customWidth="1"/>
    <col min="2587" max="2587" width="13.28515625" style="81" customWidth="1"/>
    <col min="2588" max="2588" width="10.7109375" style="81" customWidth="1"/>
    <col min="2589" max="2589" width="10.140625" style="81" customWidth="1"/>
    <col min="2590" max="2590" width="11.7109375" style="81" customWidth="1"/>
    <col min="2591" max="2591" width="13.140625" style="81" customWidth="1"/>
    <col min="2592" max="2592" width="14.7109375" style="81" customWidth="1"/>
    <col min="2593" max="2593" width="9.7109375" style="81" bestFit="1" customWidth="1"/>
    <col min="2594" max="2820" width="9.140625" style="81"/>
    <col min="2821" max="2821" width="5.28515625" style="81" customWidth="1"/>
    <col min="2822" max="2822" width="9" style="81" customWidth="1"/>
    <col min="2823" max="2823" width="14" style="81" customWidth="1"/>
    <col min="2824" max="2824" width="27" style="81" bestFit="1" customWidth="1"/>
    <col min="2825" max="2825" width="26.28515625" style="81" customWidth="1"/>
    <col min="2826" max="2826" width="11" style="81" customWidth="1"/>
    <col min="2827" max="2827" width="11.28515625" style="81" customWidth="1"/>
    <col min="2828" max="2828" width="9.28515625" style="81" customWidth="1"/>
    <col min="2829" max="2829" width="10" style="81" customWidth="1"/>
    <col min="2830" max="2830" width="9.85546875" style="81" customWidth="1"/>
    <col min="2831" max="2831" width="11.7109375" style="81" customWidth="1"/>
    <col min="2832" max="2832" width="11" style="81" customWidth="1"/>
    <col min="2833" max="2833" width="10.28515625" style="81" bestFit="1" customWidth="1"/>
    <col min="2834" max="2835" width="11" style="81" customWidth="1"/>
    <col min="2836" max="2837" width="17" style="81" customWidth="1"/>
    <col min="2838" max="2838" width="12.28515625" style="81" customWidth="1"/>
    <col min="2839" max="2839" width="15.7109375" style="81" customWidth="1"/>
    <col min="2840" max="2840" width="15" style="81" customWidth="1"/>
    <col min="2841" max="2841" width="26.140625" style="81" customWidth="1"/>
    <col min="2842" max="2842" width="12.85546875" style="81" customWidth="1"/>
    <col min="2843" max="2843" width="13.28515625" style="81" customWidth="1"/>
    <col min="2844" max="2844" width="10.7109375" style="81" customWidth="1"/>
    <col min="2845" max="2845" width="10.140625" style="81" customWidth="1"/>
    <col min="2846" max="2846" width="11.7109375" style="81" customWidth="1"/>
    <col min="2847" max="2847" width="13.140625" style="81" customWidth="1"/>
    <col min="2848" max="2848" width="14.7109375" style="81" customWidth="1"/>
    <col min="2849" max="2849" width="9.7109375" style="81" bestFit="1" customWidth="1"/>
    <col min="2850" max="3076" width="9.140625" style="81"/>
    <col min="3077" max="3077" width="5.28515625" style="81" customWidth="1"/>
    <col min="3078" max="3078" width="9" style="81" customWidth="1"/>
    <col min="3079" max="3079" width="14" style="81" customWidth="1"/>
    <col min="3080" max="3080" width="27" style="81" bestFit="1" customWidth="1"/>
    <col min="3081" max="3081" width="26.28515625" style="81" customWidth="1"/>
    <col min="3082" max="3082" width="11" style="81" customWidth="1"/>
    <col min="3083" max="3083" width="11.28515625" style="81" customWidth="1"/>
    <col min="3084" max="3084" width="9.28515625" style="81" customWidth="1"/>
    <col min="3085" max="3085" width="10" style="81" customWidth="1"/>
    <col min="3086" max="3086" width="9.85546875" style="81" customWidth="1"/>
    <col min="3087" max="3087" width="11.7109375" style="81" customWidth="1"/>
    <col min="3088" max="3088" width="11" style="81" customWidth="1"/>
    <col min="3089" max="3089" width="10.28515625" style="81" bestFit="1" customWidth="1"/>
    <col min="3090" max="3091" width="11" style="81" customWidth="1"/>
    <col min="3092" max="3093" width="17" style="81" customWidth="1"/>
    <col min="3094" max="3094" width="12.28515625" style="81" customWidth="1"/>
    <col min="3095" max="3095" width="15.7109375" style="81" customWidth="1"/>
    <col min="3096" max="3096" width="15" style="81" customWidth="1"/>
    <col min="3097" max="3097" width="26.140625" style="81" customWidth="1"/>
    <col min="3098" max="3098" width="12.85546875" style="81" customWidth="1"/>
    <col min="3099" max="3099" width="13.28515625" style="81" customWidth="1"/>
    <col min="3100" max="3100" width="10.7109375" style="81" customWidth="1"/>
    <col min="3101" max="3101" width="10.140625" style="81" customWidth="1"/>
    <col min="3102" max="3102" width="11.7109375" style="81" customWidth="1"/>
    <col min="3103" max="3103" width="13.140625" style="81" customWidth="1"/>
    <col min="3104" max="3104" width="14.7109375" style="81" customWidth="1"/>
    <col min="3105" max="3105" width="9.7109375" style="81" bestFit="1" customWidth="1"/>
    <col min="3106" max="3332" width="9.140625" style="81"/>
    <col min="3333" max="3333" width="5.28515625" style="81" customWidth="1"/>
    <col min="3334" max="3334" width="9" style="81" customWidth="1"/>
    <col min="3335" max="3335" width="14" style="81" customWidth="1"/>
    <col min="3336" max="3336" width="27" style="81" bestFit="1" customWidth="1"/>
    <col min="3337" max="3337" width="26.28515625" style="81" customWidth="1"/>
    <col min="3338" max="3338" width="11" style="81" customWidth="1"/>
    <col min="3339" max="3339" width="11.28515625" style="81" customWidth="1"/>
    <col min="3340" max="3340" width="9.28515625" style="81" customWidth="1"/>
    <col min="3341" max="3341" width="10" style="81" customWidth="1"/>
    <col min="3342" max="3342" width="9.85546875" style="81" customWidth="1"/>
    <col min="3343" max="3343" width="11.7109375" style="81" customWidth="1"/>
    <col min="3344" max="3344" width="11" style="81" customWidth="1"/>
    <col min="3345" max="3345" width="10.28515625" style="81" bestFit="1" customWidth="1"/>
    <col min="3346" max="3347" width="11" style="81" customWidth="1"/>
    <col min="3348" max="3349" width="17" style="81" customWidth="1"/>
    <col min="3350" max="3350" width="12.28515625" style="81" customWidth="1"/>
    <col min="3351" max="3351" width="15.7109375" style="81" customWidth="1"/>
    <col min="3352" max="3352" width="15" style="81" customWidth="1"/>
    <col min="3353" max="3353" width="26.140625" style="81" customWidth="1"/>
    <col min="3354" max="3354" width="12.85546875" style="81" customWidth="1"/>
    <col min="3355" max="3355" width="13.28515625" style="81" customWidth="1"/>
    <col min="3356" max="3356" width="10.7109375" style="81" customWidth="1"/>
    <col min="3357" max="3357" width="10.140625" style="81" customWidth="1"/>
    <col min="3358" max="3358" width="11.7109375" style="81" customWidth="1"/>
    <col min="3359" max="3359" width="13.140625" style="81" customWidth="1"/>
    <col min="3360" max="3360" width="14.7109375" style="81" customWidth="1"/>
    <col min="3361" max="3361" width="9.7109375" style="81" bestFit="1" customWidth="1"/>
    <col min="3362" max="3588" width="9.140625" style="81"/>
    <col min="3589" max="3589" width="5.28515625" style="81" customWidth="1"/>
    <col min="3590" max="3590" width="9" style="81" customWidth="1"/>
    <col min="3591" max="3591" width="14" style="81" customWidth="1"/>
    <col min="3592" max="3592" width="27" style="81" bestFit="1" customWidth="1"/>
    <col min="3593" max="3593" width="26.28515625" style="81" customWidth="1"/>
    <col min="3594" max="3594" width="11" style="81" customWidth="1"/>
    <col min="3595" max="3595" width="11.28515625" style="81" customWidth="1"/>
    <col min="3596" max="3596" width="9.28515625" style="81" customWidth="1"/>
    <col min="3597" max="3597" width="10" style="81" customWidth="1"/>
    <col min="3598" max="3598" width="9.85546875" style="81" customWidth="1"/>
    <col min="3599" max="3599" width="11.7109375" style="81" customWidth="1"/>
    <col min="3600" max="3600" width="11" style="81" customWidth="1"/>
    <col min="3601" max="3601" width="10.28515625" style="81" bestFit="1" customWidth="1"/>
    <col min="3602" max="3603" width="11" style="81" customWidth="1"/>
    <col min="3604" max="3605" width="17" style="81" customWidth="1"/>
    <col min="3606" max="3606" width="12.28515625" style="81" customWidth="1"/>
    <col min="3607" max="3607" width="15.7109375" style="81" customWidth="1"/>
    <col min="3608" max="3608" width="15" style="81" customWidth="1"/>
    <col min="3609" max="3609" width="26.140625" style="81" customWidth="1"/>
    <col min="3610" max="3610" width="12.85546875" style="81" customWidth="1"/>
    <col min="3611" max="3611" width="13.28515625" style="81" customWidth="1"/>
    <col min="3612" max="3612" width="10.7109375" style="81" customWidth="1"/>
    <col min="3613" max="3613" width="10.140625" style="81" customWidth="1"/>
    <col min="3614" max="3614" width="11.7109375" style="81" customWidth="1"/>
    <col min="3615" max="3615" width="13.140625" style="81" customWidth="1"/>
    <col min="3616" max="3616" width="14.7109375" style="81" customWidth="1"/>
    <col min="3617" max="3617" width="9.7109375" style="81" bestFit="1" customWidth="1"/>
    <col min="3618" max="3844" width="9.140625" style="81"/>
    <col min="3845" max="3845" width="5.28515625" style="81" customWidth="1"/>
    <col min="3846" max="3846" width="9" style="81" customWidth="1"/>
    <col min="3847" max="3847" width="14" style="81" customWidth="1"/>
    <col min="3848" max="3848" width="27" style="81" bestFit="1" customWidth="1"/>
    <col min="3849" max="3849" width="26.28515625" style="81" customWidth="1"/>
    <col min="3850" max="3850" width="11" style="81" customWidth="1"/>
    <col min="3851" max="3851" width="11.28515625" style="81" customWidth="1"/>
    <col min="3852" max="3852" width="9.28515625" style="81" customWidth="1"/>
    <col min="3853" max="3853" width="10" style="81" customWidth="1"/>
    <col min="3854" max="3854" width="9.85546875" style="81" customWidth="1"/>
    <col min="3855" max="3855" width="11.7109375" style="81" customWidth="1"/>
    <col min="3856" max="3856" width="11" style="81" customWidth="1"/>
    <col min="3857" max="3857" width="10.28515625" style="81" bestFit="1" customWidth="1"/>
    <col min="3858" max="3859" width="11" style="81" customWidth="1"/>
    <col min="3860" max="3861" width="17" style="81" customWidth="1"/>
    <col min="3862" max="3862" width="12.28515625" style="81" customWidth="1"/>
    <col min="3863" max="3863" width="15.7109375" style="81" customWidth="1"/>
    <col min="3864" max="3864" width="15" style="81" customWidth="1"/>
    <col min="3865" max="3865" width="26.140625" style="81" customWidth="1"/>
    <col min="3866" max="3866" width="12.85546875" style="81" customWidth="1"/>
    <col min="3867" max="3867" width="13.28515625" style="81" customWidth="1"/>
    <col min="3868" max="3868" width="10.7109375" style="81" customWidth="1"/>
    <col min="3869" max="3869" width="10.140625" style="81" customWidth="1"/>
    <col min="3870" max="3870" width="11.7109375" style="81" customWidth="1"/>
    <col min="3871" max="3871" width="13.140625" style="81" customWidth="1"/>
    <col min="3872" max="3872" width="14.7109375" style="81" customWidth="1"/>
    <col min="3873" max="3873" width="9.7109375" style="81" bestFit="1" customWidth="1"/>
    <col min="3874" max="4100" width="9.140625" style="81"/>
    <col min="4101" max="4101" width="5.28515625" style="81" customWidth="1"/>
    <col min="4102" max="4102" width="9" style="81" customWidth="1"/>
    <col min="4103" max="4103" width="14" style="81" customWidth="1"/>
    <col min="4104" max="4104" width="27" style="81" bestFit="1" customWidth="1"/>
    <col min="4105" max="4105" width="26.28515625" style="81" customWidth="1"/>
    <col min="4106" max="4106" width="11" style="81" customWidth="1"/>
    <col min="4107" max="4107" width="11.28515625" style="81" customWidth="1"/>
    <col min="4108" max="4108" width="9.28515625" style="81" customWidth="1"/>
    <col min="4109" max="4109" width="10" style="81" customWidth="1"/>
    <col min="4110" max="4110" width="9.85546875" style="81" customWidth="1"/>
    <col min="4111" max="4111" width="11.7109375" style="81" customWidth="1"/>
    <col min="4112" max="4112" width="11" style="81" customWidth="1"/>
    <col min="4113" max="4113" width="10.28515625" style="81" bestFit="1" customWidth="1"/>
    <col min="4114" max="4115" width="11" style="81" customWidth="1"/>
    <col min="4116" max="4117" width="17" style="81" customWidth="1"/>
    <col min="4118" max="4118" width="12.28515625" style="81" customWidth="1"/>
    <col min="4119" max="4119" width="15.7109375" style="81" customWidth="1"/>
    <col min="4120" max="4120" width="15" style="81" customWidth="1"/>
    <col min="4121" max="4121" width="26.140625" style="81" customWidth="1"/>
    <col min="4122" max="4122" width="12.85546875" style="81" customWidth="1"/>
    <col min="4123" max="4123" width="13.28515625" style="81" customWidth="1"/>
    <col min="4124" max="4124" width="10.7109375" style="81" customWidth="1"/>
    <col min="4125" max="4125" width="10.140625" style="81" customWidth="1"/>
    <col min="4126" max="4126" width="11.7109375" style="81" customWidth="1"/>
    <col min="4127" max="4127" width="13.140625" style="81" customWidth="1"/>
    <col min="4128" max="4128" width="14.7109375" style="81" customWidth="1"/>
    <col min="4129" max="4129" width="9.7109375" style="81" bestFit="1" customWidth="1"/>
    <col min="4130" max="4356" width="9.140625" style="81"/>
    <col min="4357" max="4357" width="5.28515625" style="81" customWidth="1"/>
    <col min="4358" max="4358" width="9" style="81" customWidth="1"/>
    <col min="4359" max="4359" width="14" style="81" customWidth="1"/>
    <col min="4360" max="4360" width="27" style="81" bestFit="1" customWidth="1"/>
    <col min="4361" max="4361" width="26.28515625" style="81" customWidth="1"/>
    <col min="4362" max="4362" width="11" style="81" customWidth="1"/>
    <col min="4363" max="4363" width="11.28515625" style="81" customWidth="1"/>
    <col min="4364" max="4364" width="9.28515625" style="81" customWidth="1"/>
    <col min="4365" max="4365" width="10" style="81" customWidth="1"/>
    <col min="4366" max="4366" width="9.85546875" style="81" customWidth="1"/>
    <col min="4367" max="4367" width="11.7109375" style="81" customWidth="1"/>
    <col min="4368" max="4368" width="11" style="81" customWidth="1"/>
    <col min="4369" max="4369" width="10.28515625" style="81" bestFit="1" customWidth="1"/>
    <col min="4370" max="4371" width="11" style="81" customWidth="1"/>
    <col min="4372" max="4373" width="17" style="81" customWidth="1"/>
    <col min="4374" max="4374" width="12.28515625" style="81" customWidth="1"/>
    <col min="4375" max="4375" width="15.7109375" style="81" customWidth="1"/>
    <col min="4376" max="4376" width="15" style="81" customWidth="1"/>
    <col min="4377" max="4377" width="26.140625" style="81" customWidth="1"/>
    <col min="4378" max="4378" width="12.85546875" style="81" customWidth="1"/>
    <col min="4379" max="4379" width="13.28515625" style="81" customWidth="1"/>
    <col min="4380" max="4380" width="10.7109375" style="81" customWidth="1"/>
    <col min="4381" max="4381" width="10.140625" style="81" customWidth="1"/>
    <col min="4382" max="4382" width="11.7109375" style="81" customWidth="1"/>
    <col min="4383" max="4383" width="13.140625" style="81" customWidth="1"/>
    <col min="4384" max="4384" width="14.7109375" style="81" customWidth="1"/>
    <col min="4385" max="4385" width="9.7109375" style="81" bestFit="1" customWidth="1"/>
    <col min="4386" max="4612" width="9.140625" style="81"/>
    <col min="4613" max="4613" width="5.28515625" style="81" customWidth="1"/>
    <col min="4614" max="4614" width="9" style="81" customWidth="1"/>
    <col min="4615" max="4615" width="14" style="81" customWidth="1"/>
    <col min="4616" max="4616" width="27" style="81" bestFit="1" customWidth="1"/>
    <col min="4617" max="4617" width="26.28515625" style="81" customWidth="1"/>
    <col min="4618" max="4618" width="11" style="81" customWidth="1"/>
    <col min="4619" max="4619" width="11.28515625" style="81" customWidth="1"/>
    <col min="4620" max="4620" width="9.28515625" style="81" customWidth="1"/>
    <col min="4621" max="4621" width="10" style="81" customWidth="1"/>
    <col min="4622" max="4622" width="9.85546875" style="81" customWidth="1"/>
    <col min="4623" max="4623" width="11.7109375" style="81" customWidth="1"/>
    <col min="4624" max="4624" width="11" style="81" customWidth="1"/>
    <col min="4625" max="4625" width="10.28515625" style="81" bestFit="1" customWidth="1"/>
    <col min="4626" max="4627" width="11" style="81" customWidth="1"/>
    <col min="4628" max="4629" width="17" style="81" customWidth="1"/>
    <col min="4630" max="4630" width="12.28515625" style="81" customWidth="1"/>
    <col min="4631" max="4631" width="15.7109375" style="81" customWidth="1"/>
    <col min="4632" max="4632" width="15" style="81" customWidth="1"/>
    <col min="4633" max="4633" width="26.140625" style="81" customWidth="1"/>
    <col min="4634" max="4634" width="12.85546875" style="81" customWidth="1"/>
    <col min="4635" max="4635" width="13.28515625" style="81" customWidth="1"/>
    <col min="4636" max="4636" width="10.7109375" style="81" customWidth="1"/>
    <col min="4637" max="4637" width="10.140625" style="81" customWidth="1"/>
    <col min="4638" max="4638" width="11.7109375" style="81" customWidth="1"/>
    <col min="4639" max="4639" width="13.140625" style="81" customWidth="1"/>
    <col min="4640" max="4640" width="14.7109375" style="81" customWidth="1"/>
    <col min="4641" max="4641" width="9.7109375" style="81" bestFit="1" customWidth="1"/>
    <col min="4642" max="4868" width="9.140625" style="81"/>
    <col min="4869" max="4869" width="5.28515625" style="81" customWidth="1"/>
    <col min="4870" max="4870" width="9" style="81" customWidth="1"/>
    <col min="4871" max="4871" width="14" style="81" customWidth="1"/>
    <col min="4872" max="4872" width="27" style="81" bestFit="1" customWidth="1"/>
    <col min="4873" max="4873" width="26.28515625" style="81" customWidth="1"/>
    <col min="4874" max="4874" width="11" style="81" customWidth="1"/>
    <col min="4875" max="4875" width="11.28515625" style="81" customWidth="1"/>
    <col min="4876" max="4876" width="9.28515625" style="81" customWidth="1"/>
    <col min="4877" max="4877" width="10" style="81" customWidth="1"/>
    <col min="4878" max="4878" width="9.85546875" style="81" customWidth="1"/>
    <col min="4879" max="4879" width="11.7109375" style="81" customWidth="1"/>
    <col min="4880" max="4880" width="11" style="81" customWidth="1"/>
    <col min="4881" max="4881" width="10.28515625" style="81" bestFit="1" customWidth="1"/>
    <col min="4882" max="4883" width="11" style="81" customWidth="1"/>
    <col min="4884" max="4885" width="17" style="81" customWidth="1"/>
    <col min="4886" max="4886" width="12.28515625" style="81" customWidth="1"/>
    <col min="4887" max="4887" width="15.7109375" style="81" customWidth="1"/>
    <col min="4888" max="4888" width="15" style="81" customWidth="1"/>
    <col min="4889" max="4889" width="26.140625" style="81" customWidth="1"/>
    <col min="4890" max="4890" width="12.85546875" style="81" customWidth="1"/>
    <col min="4891" max="4891" width="13.28515625" style="81" customWidth="1"/>
    <col min="4892" max="4892" width="10.7109375" style="81" customWidth="1"/>
    <col min="4893" max="4893" width="10.140625" style="81" customWidth="1"/>
    <col min="4894" max="4894" width="11.7109375" style="81" customWidth="1"/>
    <col min="4895" max="4895" width="13.140625" style="81" customWidth="1"/>
    <col min="4896" max="4896" width="14.7109375" style="81" customWidth="1"/>
    <col min="4897" max="4897" width="9.7109375" style="81" bestFit="1" customWidth="1"/>
    <col min="4898" max="5124" width="9.140625" style="81"/>
    <col min="5125" max="5125" width="5.28515625" style="81" customWidth="1"/>
    <col min="5126" max="5126" width="9" style="81" customWidth="1"/>
    <col min="5127" max="5127" width="14" style="81" customWidth="1"/>
    <col min="5128" max="5128" width="27" style="81" bestFit="1" customWidth="1"/>
    <col min="5129" max="5129" width="26.28515625" style="81" customWidth="1"/>
    <col min="5130" max="5130" width="11" style="81" customWidth="1"/>
    <col min="5131" max="5131" width="11.28515625" style="81" customWidth="1"/>
    <col min="5132" max="5132" width="9.28515625" style="81" customWidth="1"/>
    <col min="5133" max="5133" width="10" style="81" customWidth="1"/>
    <col min="5134" max="5134" width="9.85546875" style="81" customWidth="1"/>
    <col min="5135" max="5135" width="11.7109375" style="81" customWidth="1"/>
    <col min="5136" max="5136" width="11" style="81" customWidth="1"/>
    <col min="5137" max="5137" width="10.28515625" style="81" bestFit="1" customWidth="1"/>
    <col min="5138" max="5139" width="11" style="81" customWidth="1"/>
    <col min="5140" max="5141" width="17" style="81" customWidth="1"/>
    <col min="5142" max="5142" width="12.28515625" style="81" customWidth="1"/>
    <col min="5143" max="5143" width="15.7109375" style="81" customWidth="1"/>
    <col min="5144" max="5144" width="15" style="81" customWidth="1"/>
    <col min="5145" max="5145" width="26.140625" style="81" customWidth="1"/>
    <col min="5146" max="5146" width="12.85546875" style="81" customWidth="1"/>
    <col min="5147" max="5147" width="13.28515625" style="81" customWidth="1"/>
    <col min="5148" max="5148" width="10.7109375" style="81" customWidth="1"/>
    <col min="5149" max="5149" width="10.140625" style="81" customWidth="1"/>
    <col min="5150" max="5150" width="11.7109375" style="81" customWidth="1"/>
    <col min="5151" max="5151" width="13.140625" style="81" customWidth="1"/>
    <col min="5152" max="5152" width="14.7109375" style="81" customWidth="1"/>
    <col min="5153" max="5153" width="9.7109375" style="81" bestFit="1" customWidth="1"/>
    <col min="5154" max="5380" width="9.140625" style="81"/>
    <col min="5381" max="5381" width="5.28515625" style="81" customWidth="1"/>
    <col min="5382" max="5382" width="9" style="81" customWidth="1"/>
    <col min="5383" max="5383" width="14" style="81" customWidth="1"/>
    <col min="5384" max="5384" width="27" style="81" bestFit="1" customWidth="1"/>
    <col min="5385" max="5385" width="26.28515625" style="81" customWidth="1"/>
    <col min="5386" max="5386" width="11" style="81" customWidth="1"/>
    <col min="5387" max="5387" width="11.28515625" style="81" customWidth="1"/>
    <col min="5388" max="5388" width="9.28515625" style="81" customWidth="1"/>
    <col min="5389" max="5389" width="10" style="81" customWidth="1"/>
    <col min="5390" max="5390" width="9.85546875" style="81" customWidth="1"/>
    <col min="5391" max="5391" width="11.7109375" style="81" customWidth="1"/>
    <col min="5392" max="5392" width="11" style="81" customWidth="1"/>
    <col min="5393" max="5393" width="10.28515625" style="81" bestFit="1" customWidth="1"/>
    <col min="5394" max="5395" width="11" style="81" customWidth="1"/>
    <col min="5396" max="5397" width="17" style="81" customWidth="1"/>
    <col min="5398" max="5398" width="12.28515625" style="81" customWidth="1"/>
    <col min="5399" max="5399" width="15.7109375" style="81" customWidth="1"/>
    <col min="5400" max="5400" width="15" style="81" customWidth="1"/>
    <col min="5401" max="5401" width="26.140625" style="81" customWidth="1"/>
    <col min="5402" max="5402" width="12.85546875" style="81" customWidth="1"/>
    <col min="5403" max="5403" width="13.28515625" style="81" customWidth="1"/>
    <col min="5404" max="5404" width="10.7109375" style="81" customWidth="1"/>
    <col min="5405" max="5405" width="10.140625" style="81" customWidth="1"/>
    <col min="5406" max="5406" width="11.7109375" style="81" customWidth="1"/>
    <col min="5407" max="5407" width="13.140625" style="81" customWidth="1"/>
    <col min="5408" max="5408" width="14.7109375" style="81" customWidth="1"/>
    <col min="5409" max="5409" width="9.7109375" style="81" bestFit="1" customWidth="1"/>
    <col min="5410" max="5636" width="9.140625" style="81"/>
    <col min="5637" max="5637" width="5.28515625" style="81" customWidth="1"/>
    <col min="5638" max="5638" width="9" style="81" customWidth="1"/>
    <col min="5639" max="5639" width="14" style="81" customWidth="1"/>
    <col min="5640" max="5640" width="27" style="81" bestFit="1" customWidth="1"/>
    <col min="5641" max="5641" width="26.28515625" style="81" customWidth="1"/>
    <col min="5642" max="5642" width="11" style="81" customWidth="1"/>
    <col min="5643" max="5643" width="11.28515625" style="81" customWidth="1"/>
    <col min="5644" max="5644" width="9.28515625" style="81" customWidth="1"/>
    <col min="5645" max="5645" width="10" style="81" customWidth="1"/>
    <col min="5646" max="5646" width="9.85546875" style="81" customWidth="1"/>
    <col min="5647" max="5647" width="11.7109375" style="81" customWidth="1"/>
    <col min="5648" max="5648" width="11" style="81" customWidth="1"/>
    <col min="5649" max="5649" width="10.28515625" style="81" bestFit="1" customWidth="1"/>
    <col min="5650" max="5651" width="11" style="81" customWidth="1"/>
    <col min="5652" max="5653" width="17" style="81" customWidth="1"/>
    <col min="5654" max="5654" width="12.28515625" style="81" customWidth="1"/>
    <col min="5655" max="5655" width="15.7109375" style="81" customWidth="1"/>
    <col min="5656" max="5656" width="15" style="81" customWidth="1"/>
    <col min="5657" max="5657" width="26.140625" style="81" customWidth="1"/>
    <col min="5658" max="5658" width="12.85546875" style="81" customWidth="1"/>
    <col min="5659" max="5659" width="13.28515625" style="81" customWidth="1"/>
    <col min="5660" max="5660" width="10.7109375" style="81" customWidth="1"/>
    <col min="5661" max="5661" width="10.140625" style="81" customWidth="1"/>
    <col min="5662" max="5662" width="11.7109375" style="81" customWidth="1"/>
    <col min="5663" max="5663" width="13.140625" style="81" customWidth="1"/>
    <col min="5664" max="5664" width="14.7109375" style="81" customWidth="1"/>
    <col min="5665" max="5665" width="9.7109375" style="81" bestFit="1" customWidth="1"/>
    <col min="5666" max="5892" width="9.140625" style="81"/>
    <col min="5893" max="5893" width="5.28515625" style="81" customWidth="1"/>
    <col min="5894" max="5894" width="9" style="81" customWidth="1"/>
    <col min="5895" max="5895" width="14" style="81" customWidth="1"/>
    <col min="5896" max="5896" width="27" style="81" bestFit="1" customWidth="1"/>
    <col min="5897" max="5897" width="26.28515625" style="81" customWidth="1"/>
    <col min="5898" max="5898" width="11" style="81" customWidth="1"/>
    <col min="5899" max="5899" width="11.28515625" style="81" customWidth="1"/>
    <col min="5900" max="5900" width="9.28515625" style="81" customWidth="1"/>
    <col min="5901" max="5901" width="10" style="81" customWidth="1"/>
    <col min="5902" max="5902" width="9.85546875" style="81" customWidth="1"/>
    <col min="5903" max="5903" width="11.7109375" style="81" customWidth="1"/>
    <col min="5904" max="5904" width="11" style="81" customWidth="1"/>
    <col min="5905" max="5905" width="10.28515625" style="81" bestFit="1" customWidth="1"/>
    <col min="5906" max="5907" width="11" style="81" customWidth="1"/>
    <col min="5908" max="5909" width="17" style="81" customWidth="1"/>
    <col min="5910" max="5910" width="12.28515625" style="81" customWidth="1"/>
    <col min="5911" max="5911" width="15.7109375" style="81" customWidth="1"/>
    <col min="5912" max="5912" width="15" style="81" customWidth="1"/>
    <col min="5913" max="5913" width="26.140625" style="81" customWidth="1"/>
    <col min="5914" max="5914" width="12.85546875" style="81" customWidth="1"/>
    <col min="5915" max="5915" width="13.28515625" style="81" customWidth="1"/>
    <col min="5916" max="5916" width="10.7109375" style="81" customWidth="1"/>
    <col min="5917" max="5917" width="10.140625" style="81" customWidth="1"/>
    <col min="5918" max="5918" width="11.7109375" style="81" customWidth="1"/>
    <col min="5919" max="5919" width="13.140625" style="81" customWidth="1"/>
    <col min="5920" max="5920" width="14.7109375" style="81" customWidth="1"/>
    <col min="5921" max="5921" width="9.7109375" style="81" bestFit="1" customWidth="1"/>
    <col min="5922" max="6148" width="9.140625" style="81"/>
    <col min="6149" max="6149" width="5.28515625" style="81" customWidth="1"/>
    <col min="6150" max="6150" width="9" style="81" customWidth="1"/>
    <col min="6151" max="6151" width="14" style="81" customWidth="1"/>
    <col min="6152" max="6152" width="27" style="81" bestFit="1" customWidth="1"/>
    <col min="6153" max="6153" width="26.28515625" style="81" customWidth="1"/>
    <col min="6154" max="6154" width="11" style="81" customWidth="1"/>
    <col min="6155" max="6155" width="11.28515625" style="81" customWidth="1"/>
    <col min="6156" max="6156" width="9.28515625" style="81" customWidth="1"/>
    <col min="6157" max="6157" width="10" style="81" customWidth="1"/>
    <col min="6158" max="6158" width="9.85546875" style="81" customWidth="1"/>
    <col min="6159" max="6159" width="11.7109375" style="81" customWidth="1"/>
    <col min="6160" max="6160" width="11" style="81" customWidth="1"/>
    <col min="6161" max="6161" width="10.28515625" style="81" bestFit="1" customWidth="1"/>
    <col min="6162" max="6163" width="11" style="81" customWidth="1"/>
    <col min="6164" max="6165" width="17" style="81" customWidth="1"/>
    <col min="6166" max="6166" width="12.28515625" style="81" customWidth="1"/>
    <col min="6167" max="6167" width="15.7109375" style="81" customWidth="1"/>
    <col min="6168" max="6168" width="15" style="81" customWidth="1"/>
    <col min="6169" max="6169" width="26.140625" style="81" customWidth="1"/>
    <col min="6170" max="6170" width="12.85546875" style="81" customWidth="1"/>
    <col min="6171" max="6171" width="13.28515625" style="81" customWidth="1"/>
    <col min="6172" max="6172" width="10.7109375" style="81" customWidth="1"/>
    <col min="6173" max="6173" width="10.140625" style="81" customWidth="1"/>
    <col min="6174" max="6174" width="11.7109375" style="81" customWidth="1"/>
    <col min="6175" max="6175" width="13.140625" style="81" customWidth="1"/>
    <col min="6176" max="6176" width="14.7109375" style="81" customWidth="1"/>
    <col min="6177" max="6177" width="9.7109375" style="81" bestFit="1" customWidth="1"/>
    <col min="6178" max="6404" width="9.140625" style="81"/>
    <col min="6405" max="6405" width="5.28515625" style="81" customWidth="1"/>
    <col min="6406" max="6406" width="9" style="81" customWidth="1"/>
    <col min="6407" max="6407" width="14" style="81" customWidth="1"/>
    <col min="6408" max="6408" width="27" style="81" bestFit="1" customWidth="1"/>
    <col min="6409" max="6409" width="26.28515625" style="81" customWidth="1"/>
    <col min="6410" max="6410" width="11" style="81" customWidth="1"/>
    <col min="6411" max="6411" width="11.28515625" style="81" customWidth="1"/>
    <col min="6412" max="6412" width="9.28515625" style="81" customWidth="1"/>
    <col min="6413" max="6413" width="10" style="81" customWidth="1"/>
    <col min="6414" max="6414" width="9.85546875" style="81" customWidth="1"/>
    <col min="6415" max="6415" width="11.7109375" style="81" customWidth="1"/>
    <col min="6416" max="6416" width="11" style="81" customWidth="1"/>
    <col min="6417" max="6417" width="10.28515625" style="81" bestFit="1" customWidth="1"/>
    <col min="6418" max="6419" width="11" style="81" customWidth="1"/>
    <col min="6420" max="6421" width="17" style="81" customWidth="1"/>
    <col min="6422" max="6422" width="12.28515625" style="81" customWidth="1"/>
    <col min="6423" max="6423" width="15.7109375" style="81" customWidth="1"/>
    <col min="6424" max="6424" width="15" style="81" customWidth="1"/>
    <col min="6425" max="6425" width="26.140625" style="81" customWidth="1"/>
    <col min="6426" max="6426" width="12.85546875" style="81" customWidth="1"/>
    <col min="6427" max="6427" width="13.28515625" style="81" customWidth="1"/>
    <col min="6428" max="6428" width="10.7109375" style="81" customWidth="1"/>
    <col min="6429" max="6429" width="10.140625" style="81" customWidth="1"/>
    <col min="6430" max="6430" width="11.7109375" style="81" customWidth="1"/>
    <col min="6431" max="6431" width="13.140625" style="81" customWidth="1"/>
    <col min="6432" max="6432" width="14.7109375" style="81" customWidth="1"/>
    <col min="6433" max="6433" width="9.7109375" style="81" bestFit="1" customWidth="1"/>
    <col min="6434" max="6660" width="9.140625" style="81"/>
    <col min="6661" max="6661" width="5.28515625" style="81" customWidth="1"/>
    <col min="6662" max="6662" width="9" style="81" customWidth="1"/>
    <col min="6663" max="6663" width="14" style="81" customWidth="1"/>
    <col min="6664" max="6664" width="27" style="81" bestFit="1" customWidth="1"/>
    <col min="6665" max="6665" width="26.28515625" style="81" customWidth="1"/>
    <col min="6666" max="6666" width="11" style="81" customWidth="1"/>
    <col min="6667" max="6667" width="11.28515625" style="81" customWidth="1"/>
    <col min="6668" max="6668" width="9.28515625" style="81" customWidth="1"/>
    <col min="6669" max="6669" width="10" style="81" customWidth="1"/>
    <col min="6670" max="6670" width="9.85546875" style="81" customWidth="1"/>
    <col min="6671" max="6671" width="11.7109375" style="81" customWidth="1"/>
    <col min="6672" max="6672" width="11" style="81" customWidth="1"/>
    <col min="6673" max="6673" width="10.28515625" style="81" bestFit="1" customWidth="1"/>
    <col min="6674" max="6675" width="11" style="81" customWidth="1"/>
    <col min="6676" max="6677" width="17" style="81" customWidth="1"/>
    <col min="6678" max="6678" width="12.28515625" style="81" customWidth="1"/>
    <col min="6679" max="6679" width="15.7109375" style="81" customWidth="1"/>
    <col min="6680" max="6680" width="15" style="81" customWidth="1"/>
    <col min="6681" max="6681" width="26.140625" style="81" customWidth="1"/>
    <col min="6682" max="6682" width="12.85546875" style="81" customWidth="1"/>
    <col min="6683" max="6683" width="13.28515625" style="81" customWidth="1"/>
    <col min="6684" max="6684" width="10.7109375" style="81" customWidth="1"/>
    <col min="6685" max="6685" width="10.140625" style="81" customWidth="1"/>
    <col min="6686" max="6686" width="11.7109375" style="81" customWidth="1"/>
    <col min="6687" max="6687" width="13.140625" style="81" customWidth="1"/>
    <col min="6688" max="6688" width="14.7109375" style="81" customWidth="1"/>
    <col min="6689" max="6689" width="9.7109375" style="81" bestFit="1" customWidth="1"/>
    <col min="6690" max="6916" width="9.140625" style="81"/>
    <col min="6917" max="6917" width="5.28515625" style="81" customWidth="1"/>
    <col min="6918" max="6918" width="9" style="81" customWidth="1"/>
    <col min="6919" max="6919" width="14" style="81" customWidth="1"/>
    <col min="6920" max="6920" width="27" style="81" bestFit="1" customWidth="1"/>
    <col min="6921" max="6921" width="26.28515625" style="81" customWidth="1"/>
    <col min="6922" max="6922" width="11" style="81" customWidth="1"/>
    <col min="6923" max="6923" width="11.28515625" style="81" customWidth="1"/>
    <col min="6924" max="6924" width="9.28515625" style="81" customWidth="1"/>
    <col min="6925" max="6925" width="10" style="81" customWidth="1"/>
    <col min="6926" max="6926" width="9.85546875" style="81" customWidth="1"/>
    <col min="6927" max="6927" width="11.7109375" style="81" customWidth="1"/>
    <col min="6928" max="6928" width="11" style="81" customWidth="1"/>
    <col min="6929" max="6929" width="10.28515625" style="81" bestFit="1" customWidth="1"/>
    <col min="6930" max="6931" width="11" style="81" customWidth="1"/>
    <col min="6932" max="6933" width="17" style="81" customWidth="1"/>
    <col min="6934" max="6934" width="12.28515625" style="81" customWidth="1"/>
    <col min="6935" max="6935" width="15.7109375" style="81" customWidth="1"/>
    <col min="6936" max="6936" width="15" style="81" customWidth="1"/>
    <col min="6937" max="6937" width="26.140625" style="81" customWidth="1"/>
    <col min="6938" max="6938" width="12.85546875" style="81" customWidth="1"/>
    <col min="6939" max="6939" width="13.28515625" style="81" customWidth="1"/>
    <col min="6940" max="6940" width="10.7109375" style="81" customWidth="1"/>
    <col min="6941" max="6941" width="10.140625" style="81" customWidth="1"/>
    <col min="6942" max="6942" width="11.7109375" style="81" customWidth="1"/>
    <col min="6943" max="6943" width="13.140625" style="81" customWidth="1"/>
    <col min="6944" max="6944" width="14.7109375" style="81" customWidth="1"/>
    <col min="6945" max="6945" width="9.7109375" style="81" bestFit="1" customWidth="1"/>
    <col min="6946" max="7172" width="9.140625" style="81"/>
    <col min="7173" max="7173" width="5.28515625" style="81" customWidth="1"/>
    <col min="7174" max="7174" width="9" style="81" customWidth="1"/>
    <col min="7175" max="7175" width="14" style="81" customWidth="1"/>
    <col min="7176" max="7176" width="27" style="81" bestFit="1" customWidth="1"/>
    <col min="7177" max="7177" width="26.28515625" style="81" customWidth="1"/>
    <col min="7178" max="7178" width="11" style="81" customWidth="1"/>
    <col min="7179" max="7179" width="11.28515625" style="81" customWidth="1"/>
    <col min="7180" max="7180" width="9.28515625" style="81" customWidth="1"/>
    <col min="7181" max="7181" width="10" style="81" customWidth="1"/>
    <col min="7182" max="7182" width="9.85546875" style="81" customWidth="1"/>
    <col min="7183" max="7183" width="11.7109375" style="81" customWidth="1"/>
    <col min="7184" max="7184" width="11" style="81" customWidth="1"/>
    <col min="7185" max="7185" width="10.28515625" style="81" bestFit="1" customWidth="1"/>
    <col min="7186" max="7187" width="11" style="81" customWidth="1"/>
    <col min="7188" max="7189" width="17" style="81" customWidth="1"/>
    <col min="7190" max="7190" width="12.28515625" style="81" customWidth="1"/>
    <col min="7191" max="7191" width="15.7109375" style="81" customWidth="1"/>
    <col min="7192" max="7192" width="15" style="81" customWidth="1"/>
    <col min="7193" max="7193" width="26.140625" style="81" customWidth="1"/>
    <col min="7194" max="7194" width="12.85546875" style="81" customWidth="1"/>
    <col min="7195" max="7195" width="13.28515625" style="81" customWidth="1"/>
    <col min="7196" max="7196" width="10.7109375" style="81" customWidth="1"/>
    <col min="7197" max="7197" width="10.140625" style="81" customWidth="1"/>
    <col min="7198" max="7198" width="11.7109375" style="81" customWidth="1"/>
    <col min="7199" max="7199" width="13.140625" style="81" customWidth="1"/>
    <col min="7200" max="7200" width="14.7109375" style="81" customWidth="1"/>
    <col min="7201" max="7201" width="9.7109375" style="81" bestFit="1" customWidth="1"/>
    <col min="7202" max="7428" width="9.140625" style="81"/>
    <col min="7429" max="7429" width="5.28515625" style="81" customWidth="1"/>
    <col min="7430" max="7430" width="9" style="81" customWidth="1"/>
    <col min="7431" max="7431" width="14" style="81" customWidth="1"/>
    <col min="7432" max="7432" width="27" style="81" bestFit="1" customWidth="1"/>
    <col min="7433" max="7433" width="26.28515625" style="81" customWidth="1"/>
    <col min="7434" max="7434" width="11" style="81" customWidth="1"/>
    <col min="7435" max="7435" width="11.28515625" style="81" customWidth="1"/>
    <col min="7436" max="7436" width="9.28515625" style="81" customWidth="1"/>
    <col min="7437" max="7437" width="10" style="81" customWidth="1"/>
    <col min="7438" max="7438" width="9.85546875" style="81" customWidth="1"/>
    <col min="7439" max="7439" width="11.7109375" style="81" customWidth="1"/>
    <col min="7440" max="7440" width="11" style="81" customWidth="1"/>
    <col min="7441" max="7441" width="10.28515625" style="81" bestFit="1" customWidth="1"/>
    <col min="7442" max="7443" width="11" style="81" customWidth="1"/>
    <col min="7444" max="7445" width="17" style="81" customWidth="1"/>
    <col min="7446" max="7446" width="12.28515625" style="81" customWidth="1"/>
    <col min="7447" max="7447" width="15.7109375" style="81" customWidth="1"/>
    <col min="7448" max="7448" width="15" style="81" customWidth="1"/>
    <col min="7449" max="7449" width="26.140625" style="81" customWidth="1"/>
    <col min="7450" max="7450" width="12.85546875" style="81" customWidth="1"/>
    <col min="7451" max="7451" width="13.28515625" style="81" customWidth="1"/>
    <col min="7452" max="7452" width="10.7109375" style="81" customWidth="1"/>
    <col min="7453" max="7453" width="10.140625" style="81" customWidth="1"/>
    <col min="7454" max="7454" width="11.7109375" style="81" customWidth="1"/>
    <col min="7455" max="7455" width="13.140625" style="81" customWidth="1"/>
    <col min="7456" max="7456" width="14.7109375" style="81" customWidth="1"/>
    <col min="7457" max="7457" width="9.7109375" style="81" bestFit="1" customWidth="1"/>
    <col min="7458" max="7684" width="9.140625" style="81"/>
    <col min="7685" max="7685" width="5.28515625" style="81" customWidth="1"/>
    <col min="7686" max="7686" width="9" style="81" customWidth="1"/>
    <col min="7687" max="7687" width="14" style="81" customWidth="1"/>
    <col min="7688" max="7688" width="27" style="81" bestFit="1" customWidth="1"/>
    <col min="7689" max="7689" width="26.28515625" style="81" customWidth="1"/>
    <col min="7690" max="7690" width="11" style="81" customWidth="1"/>
    <col min="7691" max="7691" width="11.28515625" style="81" customWidth="1"/>
    <col min="7692" max="7692" width="9.28515625" style="81" customWidth="1"/>
    <col min="7693" max="7693" width="10" style="81" customWidth="1"/>
    <col min="7694" max="7694" width="9.85546875" style="81" customWidth="1"/>
    <col min="7695" max="7695" width="11.7109375" style="81" customWidth="1"/>
    <col min="7696" max="7696" width="11" style="81" customWidth="1"/>
    <col min="7697" max="7697" width="10.28515625" style="81" bestFit="1" customWidth="1"/>
    <col min="7698" max="7699" width="11" style="81" customWidth="1"/>
    <col min="7700" max="7701" width="17" style="81" customWidth="1"/>
    <col min="7702" max="7702" width="12.28515625" style="81" customWidth="1"/>
    <col min="7703" max="7703" width="15.7109375" style="81" customWidth="1"/>
    <col min="7704" max="7704" width="15" style="81" customWidth="1"/>
    <col min="7705" max="7705" width="26.140625" style="81" customWidth="1"/>
    <col min="7706" max="7706" width="12.85546875" style="81" customWidth="1"/>
    <col min="7707" max="7707" width="13.28515625" style="81" customWidth="1"/>
    <col min="7708" max="7708" width="10.7109375" style="81" customWidth="1"/>
    <col min="7709" max="7709" width="10.140625" style="81" customWidth="1"/>
    <col min="7710" max="7710" width="11.7109375" style="81" customWidth="1"/>
    <col min="7711" max="7711" width="13.140625" style="81" customWidth="1"/>
    <col min="7712" max="7712" width="14.7109375" style="81" customWidth="1"/>
    <col min="7713" max="7713" width="9.7109375" style="81" bestFit="1" customWidth="1"/>
    <col min="7714" max="7940" width="9.140625" style="81"/>
    <col min="7941" max="7941" width="5.28515625" style="81" customWidth="1"/>
    <col min="7942" max="7942" width="9" style="81" customWidth="1"/>
    <col min="7943" max="7943" width="14" style="81" customWidth="1"/>
    <col min="7944" max="7944" width="27" style="81" bestFit="1" customWidth="1"/>
    <col min="7945" max="7945" width="26.28515625" style="81" customWidth="1"/>
    <col min="7946" max="7946" width="11" style="81" customWidth="1"/>
    <col min="7947" max="7947" width="11.28515625" style="81" customWidth="1"/>
    <col min="7948" max="7948" width="9.28515625" style="81" customWidth="1"/>
    <col min="7949" max="7949" width="10" style="81" customWidth="1"/>
    <col min="7950" max="7950" width="9.85546875" style="81" customWidth="1"/>
    <col min="7951" max="7951" width="11.7109375" style="81" customWidth="1"/>
    <col min="7952" max="7952" width="11" style="81" customWidth="1"/>
    <col min="7953" max="7953" width="10.28515625" style="81" bestFit="1" customWidth="1"/>
    <col min="7954" max="7955" width="11" style="81" customWidth="1"/>
    <col min="7956" max="7957" width="17" style="81" customWidth="1"/>
    <col min="7958" max="7958" width="12.28515625" style="81" customWidth="1"/>
    <col min="7959" max="7959" width="15.7109375" style="81" customWidth="1"/>
    <col min="7960" max="7960" width="15" style="81" customWidth="1"/>
    <col min="7961" max="7961" width="26.140625" style="81" customWidth="1"/>
    <col min="7962" max="7962" width="12.85546875" style="81" customWidth="1"/>
    <col min="7963" max="7963" width="13.28515625" style="81" customWidth="1"/>
    <col min="7964" max="7964" width="10.7109375" style="81" customWidth="1"/>
    <col min="7965" max="7965" width="10.140625" style="81" customWidth="1"/>
    <col min="7966" max="7966" width="11.7109375" style="81" customWidth="1"/>
    <col min="7967" max="7967" width="13.140625" style="81" customWidth="1"/>
    <col min="7968" max="7968" width="14.7109375" style="81" customWidth="1"/>
    <col min="7969" max="7969" width="9.7109375" style="81" bestFit="1" customWidth="1"/>
    <col min="7970" max="8196" width="9.140625" style="81"/>
    <col min="8197" max="8197" width="5.28515625" style="81" customWidth="1"/>
    <col min="8198" max="8198" width="9" style="81" customWidth="1"/>
    <col min="8199" max="8199" width="14" style="81" customWidth="1"/>
    <col min="8200" max="8200" width="27" style="81" bestFit="1" customWidth="1"/>
    <col min="8201" max="8201" width="26.28515625" style="81" customWidth="1"/>
    <col min="8202" max="8202" width="11" style="81" customWidth="1"/>
    <col min="8203" max="8203" width="11.28515625" style="81" customWidth="1"/>
    <col min="8204" max="8204" width="9.28515625" style="81" customWidth="1"/>
    <col min="8205" max="8205" width="10" style="81" customWidth="1"/>
    <col min="8206" max="8206" width="9.85546875" style="81" customWidth="1"/>
    <col min="8207" max="8207" width="11.7109375" style="81" customWidth="1"/>
    <col min="8208" max="8208" width="11" style="81" customWidth="1"/>
    <col min="8209" max="8209" width="10.28515625" style="81" bestFit="1" customWidth="1"/>
    <col min="8210" max="8211" width="11" style="81" customWidth="1"/>
    <col min="8212" max="8213" width="17" style="81" customWidth="1"/>
    <col min="8214" max="8214" width="12.28515625" style="81" customWidth="1"/>
    <col min="8215" max="8215" width="15.7109375" style="81" customWidth="1"/>
    <col min="8216" max="8216" width="15" style="81" customWidth="1"/>
    <col min="8217" max="8217" width="26.140625" style="81" customWidth="1"/>
    <col min="8218" max="8218" width="12.85546875" style="81" customWidth="1"/>
    <col min="8219" max="8219" width="13.28515625" style="81" customWidth="1"/>
    <col min="8220" max="8220" width="10.7109375" style="81" customWidth="1"/>
    <col min="8221" max="8221" width="10.140625" style="81" customWidth="1"/>
    <col min="8222" max="8222" width="11.7109375" style="81" customWidth="1"/>
    <col min="8223" max="8223" width="13.140625" style="81" customWidth="1"/>
    <col min="8224" max="8224" width="14.7109375" style="81" customWidth="1"/>
    <col min="8225" max="8225" width="9.7109375" style="81" bestFit="1" customWidth="1"/>
    <col min="8226" max="8452" width="9.140625" style="81"/>
    <col min="8453" max="8453" width="5.28515625" style="81" customWidth="1"/>
    <col min="8454" max="8454" width="9" style="81" customWidth="1"/>
    <col min="8455" max="8455" width="14" style="81" customWidth="1"/>
    <col min="8456" max="8456" width="27" style="81" bestFit="1" customWidth="1"/>
    <col min="8457" max="8457" width="26.28515625" style="81" customWidth="1"/>
    <col min="8458" max="8458" width="11" style="81" customWidth="1"/>
    <col min="8459" max="8459" width="11.28515625" style="81" customWidth="1"/>
    <col min="8460" max="8460" width="9.28515625" style="81" customWidth="1"/>
    <col min="8461" max="8461" width="10" style="81" customWidth="1"/>
    <col min="8462" max="8462" width="9.85546875" style="81" customWidth="1"/>
    <col min="8463" max="8463" width="11.7109375" style="81" customWidth="1"/>
    <col min="8464" max="8464" width="11" style="81" customWidth="1"/>
    <col min="8465" max="8465" width="10.28515625" style="81" bestFit="1" customWidth="1"/>
    <col min="8466" max="8467" width="11" style="81" customWidth="1"/>
    <col min="8468" max="8469" width="17" style="81" customWidth="1"/>
    <col min="8470" max="8470" width="12.28515625" style="81" customWidth="1"/>
    <col min="8471" max="8471" width="15.7109375" style="81" customWidth="1"/>
    <col min="8472" max="8472" width="15" style="81" customWidth="1"/>
    <col min="8473" max="8473" width="26.140625" style="81" customWidth="1"/>
    <col min="8474" max="8474" width="12.85546875" style="81" customWidth="1"/>
    <col min="8475" max="8475" width="13.28515625" style="81" customWidth="1"/>
    <col min="8476" max="8476" width="10.7109375" style="81" customWidth="1"/>
    <col min="8477" max="8477" width="10.140625" style="81" customWidth="1"/>
    <col min="8478" max="8478" width="11.7109375" style="81" customWidth="1"/>
    <col min="8479" max="8479" width="13.140625" style="81" customWidth="1"/>
    <col min="8480" max="8480" width="14.7109375" style="81" customWidth="1"/>
    <col min="8481" max="8481" width="9.7109375" style="81" bestFit="1" customWidth="1"/>
    <col min="8482" max="8708" width="9.140625" style="81"/>
    <col min="8709" max="8709" width="5.28515625" style="81" customWidth="1"/>
    <col min="8710" max="8710" width="9" style="81" customWidth="1"/>
    <col min="8711" max="8711" width="14" style="81" customWidth="1"/>
    <col min="8712" max="8712" width="27" style="81" bestFit="1" customWidth="1"/>
    <col min="8713" max="8713" width="26.28515625" style="81" customWidth="1"/>
    <col min="8714" max="8714" width="11" style="81" customWidth="1"/>
    <col min="8715" max="8715" width="11.28515625" style="81" customWidth="1"/>
    <col min="8716" max="8716" width="9.28515625" style="81" customWidth="1"/>
    <col min="8717" max="8717" width="10" style="81" customWidth="1"/>
    <col min="8718" max="8718" width="9.85546875" style="81" customWidth="1"/>
    <col min="8719" max="8719" width="11.7109375" style="81" customWidth="1"/>
    <col min="8720" max="8720" width="11" style="81" customWidth="1"/>
    <col min="8721" max="8721" width="10.28515625" style="81" bestFit="1" customWidth="1"/>
    <col min="8722" max="8723" width="11" style="81" customWidth="1"/>
    <col min="8724" max="8725" width="17" style="81" customWidth="1"/>
    <col min="8726" max="8726" width="12.28515625" style="81" customWidth="1"/>
    <col min="8727" max="8727" width="15.7109375" style="81" customWidth="1"/>
    <col min="8728" max="8728" width="15" style="81" customWidth="1"/>
    <col min="8729" max="8729" width="26.140625" style="81" customWidth="1"/>
    <col min="8730" max="8730" width="12.85546875" style="81" customWidth="1"/>
    <col min="8731" max="8731" width="13.28515625" style="81" customWidth="1"/>
    <col min="8732" max="8732" width="10.7109375" style="81" customWidth="1"/>
    <col min="8733" max="8733" width="10.140625" style="81" customWidth="1"/>
    <col min="8734" max="8734" width="11.7109375" style="81" customWidth="1"/>
    <col min="8735" max="8735" width="13.140625" style="81" customWidth="1"/>
    <col min="8736" max="8736" width="14.7109375" style="81" customWidth="1"/>
    <col min="8737" max="8737" width="9.7109375" style="81" bestFit="1" customWidth="1"/>
    <col min="8738" max="8964" width="9.140625" style="81"/>
    <col min="8965" max="8965" width="5.28515625" style="81" customWidth="1"/>
    <col min="8966" max="8966" width="9" style="81" customWidth="1"/>
    <col min="8967" max="8967" width="14" style="81" customWidth="1"/>
    <col min="8968" max="8968" width="27" style="81" bestFit="1" customWidth="1"/>
    <col min="8969" max="8969" width="26.28515625" style="81" customWidth="1"/>
    <col min="8970" max="8970" width="11" style="81" customWidth="1"/>
    <col min="8971" max="8971" width="11.28515625" style="81" customWidth="1"/>
    <col min="8972" max="8972" width="9.28515625" style="81" customWidth="1"/>
    <col min="8973" max="8973" width="10" style="81" customWidth="1"/>
    <col min="8974" max="8974" width="9.85546875" style="81" customWidth="1"/>
    <col min="8975" max="8975" width="11.7109375" style="81" customWidth="1"/>
    <col min="8976" max="8976" width="11" style="81" customWidth="1"/>
    <col min="8977" max="8977" width="10.28515625" style="81" bestFit="1" customWidth="1"/>
    <col min="8978" max="8979" width="11" style="81" customWidth="1"/>
    <col min="8980" max="8981" width="17" style="81" customWidth="1"/>
    <col min="8982" max="8982" width="12.28515625" style="81" customWidth="1"/>
    <col min="8983" max="8983" width="15.7109375" style="81" customWidth="1"/>
    <col min="8984" max="8984" width="15" style="81" customWidth="1"/>
    <col min="8985" max="8985" width="26.140625" style="81" customWidth="1"/>
    <col min="8986" max="8986" width="12.85546875" style="81" customWidth="1"/>
    <col min="8987" max="8987" width="13.28515625" style="81" customWidth="1"/>
    <col min="8988" max="8988" width="10.7109375" style="81" customWidth="1"/>
    <col min="8989" max="8989" width="10.140625" style="81" customWidth="1"/>
    <col min="8990" max="8990" width="11.7109375" style="81" customWidth="1"/>
    <col min="8991" max="8991" width="13.140625" style="81" customWidth="1"/>
    <col min="8992" max="8992" width="14.7109375" style="81" customWidth="1"/>
    <col min="8993" max="8993" width="9.7109375" style="81" bestFit="1" customWidth="1"/>
    <col min="8994" max="9220" width="9.140625" style="81"/>
    <col min="9221" max="9221" width="5.28515625" style="81" customWidth="1"/>
    <col min="9222" max="9222" width="9" style="81" customWidth="1"/>
    <col min="9223" max="9223" width="14" style="81" customWidth="1"/>
    <col min="9224" max="9224" width="27" style="81" bestFit="1" customWidth="1"/>
    <col min="9225" max="9225" width="26.28515625" style="81" customWidth="1"/>
    <col min="9226" max="9226" width="11" style="81" customWidth="1"/>
    <col min="9227" max="9227" width="11.28515625" style="81" customWidth="1"/>
    <col min="9228" max="9228" width="9.28515625" style="81" customWidth="1"/>
    <col min="9229" max="9229" width="10" style="81" customWidth="1"/>
    <col min="9230" max="9230" width="9.85546875" style="81" customWidth="1"/>
    <col min="9231" max="9231" width="11.7109375" style="81" customWidth="1"/>
    <col min="9232" max="9232" width="11" style="81" customWidth="1"/>
    <col min="9233" max="9233" width="10.28515625" style="81" bestFit="1" customWidth="1"/>
    <col min="9234" max="9235" width="11" style="81" customWidth="1"/>
    <col min="9236" max="9237" width="17" style="81" customWidth="1"/>
    <col min="9238" max="9238" width="12.28515625" style="81" customWidth="1"/>
    <col min="9239" max="9239" width="15.7109375" style="81" customWidth="1"/>
    <col min="9240" max="9240" width="15" style="81" customWidth="1"/>
    <col min="9241" max="9241" width="26.140625" style="81" customWidth="1"/>
    <col min="9242" max="9242" width="12.85546875" style="81" customWidth="1"/>
    <col min="9243" max="9243" width="13.28515625" style="81" customWidth="1"/>
    <col min="9244" max="9244" width="10.7109375" style="81" customWidth="1"/>
    <col min="9245" max="9245" width="10.140625" style="81" customWidth="1"/>
    <col min="9246" max="9246" width="11.7109375" style="81" customWidth="1"/>
    <col min="9247" max="9247" width="13.140625" style="81" customWidth="1"/>
    <col min="9248" max="9248" width="14.7109375" style="81" customWidth="1"/>
    <col min="9249" max="9249" width="9.7109375" style="81" bestFit="1" customWidth="1"/>
    <col min="9250" max="9476" width="9.140625" style="81"/>
    <col min="9477" max="9477" width="5.28515625" style="81" customWidth="1"/>
    <col min="9478" max="9478" width="9" style="81" customWidth="1"/>
    <col min="9479" max="9479" width="14" style="81" customWidth="1"/>
    <col min="9480" max="9480" width="27" style="81" bestFit="1" customWidth="1"/>
    <col min="9481" max="9481" width="26.28515625" style="81" customWidth="1"/>
    <col min="9482" max="9482" width="11" style="81" customWidth="1"/>
    <col min="9483" max="9483" width="11.28515625" style="81" customWidth="1"/>
    <col min="9484" max="9484" width="9.28515625" style="81" customWidth="1"/>
    <col min="9485" max="9485" width="10" style="81" customWidth="1"/>
    <col min="9486" max="9486" width="9.85546875" style="81" customWidth="1"/>
    <col min="9487" max="9487" width="11.7109375" style="81" customWidth="1"/>
    <col min="9488" max="9488" width="11" style="81" customWidth="1"/>
    <col min="9489" max="9489" width="10.28515625" style="81" bestFit="1" customWidth="1"/>
    <col min="9490" max="9491" width="11" style="81" customWidth="1"/>
    <col min="9492" max="9493" width="17" style="81" customWidth="1"/>
    <col min="9494" max="9494" width="12.28515625" style="81" customWidth="1"/>
    <col min="9495" max="9495" width="15.7109375" style="81" customWidth="1"/>
    <col min="9496" max="9496" width="15" style="81" customWidth="1"/>
    <col min="9497" max="9497" width="26.140625" style="81" customWidth="1"/>
    <col min="9498" max="9498" width="12.85546875" style="81" customWidth="1"/>
    <col min="9499" max="9499" width="13.28515625" style="81" customWidth="1"/>
    <col min="9500" max="9500" width="10.7109375" style="81" customWidth="1"/>
    <col min="9501" max="9501" width="10.140625" style="81" customWidth="1"/>
    <col min="9502" max="9502" width="11.7109375" style="81" customWidth="1"/>
    <col min="9503" max="9503" width="13.140625" style="81" customWidth="1"/>
    <col min="9504" max="9504" width="14.7109375" style="81" customWidth="1"/>
    <col min="9505" max="9505" width="9.7109375" style="81" bestFit="1" customWidth="1"/>
    <col min="9506" max="9732" width="9.140625" style="81"/>
    <col min="9733" max="9733" width="5.28515625" style="81" customWidth="1"/>
    <col min="9734" max="9734" width="9" style="81" customWidth="1"/>
    <col min="9735" max="9735" width="14" style="81" customWidth="1"/>
    <col min="9736" max="9736" width="27" style="81" bestFit="1" customWidth="1"/>
    <col min="9737" max="9737" width="26.28515625" style="81" customWidth="1"/>
    <col min="9738" max="9738" width="11" style="81" customWidth="1"/>
    <col min="9739" max="9739" width="11.28515625" style="81" customWidth="1"/>
    <col min="9740" max="9740" width="9.28515625" style="81" customWidth="1"/>
    <col min="9741" max="9741" width="10" style="81" customWidth="1"/>
    <col min="9742" max="9742" width="9.85546875" style="81" customWidth="1"/>
    <col min="9743" max="9743" width="11.7109375" style="81" customWidth="1"/>
    <col min="9744" max="9744" width="11" style="81" customWidth="1"/>
    <col min="9745" max="9745" width="10.28515625" style="81" bestFit="1" customWidth="1"/>
    <col min="9746" max="9747" width="11" style="81" customWidth="1"/>
    <col min="9748" max="9749" width="17" style="81" customWidth="1"/>
    <col min="9750" max="9750" width="12.28515625" style="81" customWidth="1"/>
    <col min="9751" max="9751" width="15.7109375" style="81" customWidth="1"/>
    <col min="9752" max="9752" width="15" style="81" customWidth="1"/>
    <col min="9753" max="9753" width="26.140625" style="81" customWidth="1"/>
    <col min="9754" max="9754" width="12.85546875" style="81" customWidth="1"/>
    <col min="9755" max="9755" width="13.28515625" style="81" customWidth="1"/>
    <col min="9756" max="9756" width="10.7109375" style="81" customWidth="1"/>
    <col min="9757" max="9757" width="10.140625" style="81" customWidth="1"/>
    <col min="9758" max="9758" width="11.7109375" style="81" customWidth="1"/>
    <col min="9759" max="9759" width="13.140625" style="81" customWidth="1"/>
    <col min="9760" max="9760" width="14.7109375" style="81" customWidth="1"/>
    <col min="9761" max="9761" width="9.7109375" style="81" bestFit="1" customWidth="1"/>
    <col min="9762" max="9988" width="9.140625" style="81"/>
    <col min="9989" max="9989" width="5.28515625" style="81" customWidth="1"/>
    <col min="9990" max="9990" width="9" style="81" customWidth="1"/>
    <col min="9991" max="9991" width="14" style="81" customWidth="1"/>
    <col min="9992" max="9992" width="27" style="81" bestFit="1" customWidth="1"/>
    <col min="9993" max="9993" width="26.28515625" style="81" customWidth="1"/>
    <col min="9994" max="9994" width="11" style="81" customWidth="1"/>
    <col min="9995" max="9995" width="11.28515625" style="81" customWidth="1"/>
    <col min="9996" max="9996" width="9.28515625" style="81" customWidth="1"/>
    <col min="9997" max="9997" width="10" style="81" customWidth="1"/>
    <col min="9998" max="9998" width="9.85546875" style="81" customWidth="1"/>
    <col min="9999" max="9999" width="11.7109375" style="81" customWidth="1"/>
    <col min="10000" max="10000" width="11" style="81" customWidth="1"/>
    <col min="10001" max="10001" width="10.28515625" style="81" bestFit="1" customWidth="1"/>
    <col min="10002" max="10003" width="11" style="81" customWidth="1"/>
    <col min="10004" max="10005" width="17" style="81" customWidth="1"/>
    <col min="10006" max="10006" width="12.28515625" style="81" customWidth="1"/>
    <col min="10007" max="10007" width="15.7109375" style="81" customWidth="1"/>
    <col min="10008" max="10008" width="15" style="81" customWidth="1"/>
    <col min="10009" max="10009" width="26.140625" style="81" customWidth="1"/>
    <col min="10010" max="10010" width="12.85546875" style="81" customWidth="1"/>
    <col min="10011" max="10011" width="13.28515625" style="81" customWidth="1"/>
    <col min="10012" max="10012" width="10.7109375" style="81" customWidth="1"/>
    <col min="10013" max="10013" width="10.140625" style="81" customWidth="1"/>
    <col min="10014" max="10014" width="11.7109375" style="81" customWidth="1"/>
    <col min="10015" max="10015" width="13.140625" style="81" customWidth="1"/>
    <col min="10016" max="10016" width="14.7109375" style="81" customWidth="1"/>
    <col min="10017" max="10017" width="9.7109375" style="81" bestFit="1" customWidth="1"/>
    <col min="10018" max="10244" width="9.140625" style="81"/>
    <col min="10245" max="10245" width="5.28515625" style="81" customWidth="1"/>
    <col min="10246" max="10246" width="9" style="81" customWidth="1"/>
    <col min="10247" max="10247" width="14" style="81" customWidth="1"/>
    <col min="10248" max="10248" width="27" style="81" bestFit="1" customWidth="1"/>
    <col min="10249" max="10249" width="26.28515625" style="81" customWidth="1"/>
    <col min="10250" max="10250" width="11" style="81" customWidth="1"/>
    <col min="10251" max="10251" width="11.28515625" style="81" customWidth="1"/>
    <col min="10252" max="10252" width="9.28515625" style="81" customWidth="1"/>
    <col min="10253" max="10253" width="10" style="81" customWidth="1"/>
    <col min="10254" max="10254" width="9.85546875" style="81" customWidth="1"/>
    <col min="10255" max="10255" width="11.7109375" style="81" customWidth="1"/>
    <col min="10256" max="10256" width="11" style="81" customWidth="1"/>
    <col min="10257" max="10257" width="10.28515625" style="81" bestFit="1" customWidth="1"/>
    <col min="10258" max="10259" width="11" style="81" customWidth="1"/>
    <col min="10260" max="10261" width="17" style="81" customWidth="1"/>
    <col min="10262" max="10262" width="12.28515625" style="81" customWidth="1"/>
    <col min="10263" max="10263" width="15.7109375" style="81" customWidth="1"/>
    <col min="10264" max="10264" width="15" style="81" customWidth="1"/>
    <col min="10265" max="10265" width="26.140625" style="81" customWidth="1"/>
    <col min="10266" max="10266" width="12.85546875" style="81" customWidth="1"/>
    <col min="10267" max="10267" width="13.28515625" style="81" customWidth="1"/>
    <col min="10268" max="10268" width="10.7109375" style="81" customWidth="1"/>
    <col min="10269" max="10269" width="10.140625" style="81" customWidth="1"/>
    <col min="10270" max="10270" width="11.7109375" style="81" customWidth="1"/>
    <col min="10271" max="10271" width="13.140625" style="81" customWidth="1"/>
    <col min="10272" max="10272" width="14.7109375" style="81" customWidth="1"/>
    <col min="10273" max="10273" width="9.7109375" style="81" bestFit="1" customWidth="1"/>
    <col min="10274" max="10500" width="9.140625" style="81"/>
    <col min="10501" max="10501" width="5.28515625" style="81" customWidth="1"/>
    <col min="10502" max="10502" width="9" style="81" customWidth="1"/>
    <col min="10503" max="10503" width="14" style="81" customWidth="1"/>
    <col min="10504" max="10504" width="27" style="81" bestFit="1" customWidth="1"/>
    <col min="10505" max="10505" width="26.28515625" style="81" customWidth="1"/>
    <col min="10506" max="10506" width="11" style="81" customWidth="1"/>
    <col min="10507" max="10507" width="11.28515625" style="81" customWidth="1"/>
    <col min="10508" max="10508" width="9.28515625" style="81" customWidth="1"/>
    <col min="10509" max="10509" width="10" style="81" customWidth="1"/>
    <col min="10510" max="10510" width="9.85546875" style="81" customWidth="1"/>
    <col min="10511" max="10511" width="11.7109375" style="81" customWidth="1"/>
    <col min="10512" max="10512" width="11" style="81" customWidth="1"/>
    <col min="10513" max="10513" width="10.28515625" style="81" bestFit="1" customWidth="1"/>
    <col min="10514" max="10515" width="11" style="81" customWidth="1"/>
    <col min="10516" max="10517" width="17" style="81" customWidth="1"/>
    <col min="10518" max="10518" width="12.28515625" style="81" customWidth="1"/>
    <col min="10519" max="10519" width="15.7109375" style="81" customWidth="1"/>
    <col min="10520" max="10520" width="15" style="81" customWidth="1"/>
    <col min="10521" max="10521" width="26.140625" style="81" customWidth="1"/>
    <col min="10522" max="10522" width="12.85546875" style="81" customWidth="1"/>
    <col min="10523" max="10523" width="13.28515625" style="81" customWidth="1"/>
    <col min="10524" max="10524" width="10.7109375" style="81" customWidth="1"/>
    <col min="10525" max="10525" width="10.140625" style="81" customWidth="1"/>
    <col min="10526" max="10526" width="11.7109375" style="81" customWidth="1"/>
    <col min="10527" max="10527" width="13.140625" style="81" customWidth="1"/>
    <col min="10528" max="10528" width="14.7109375" style="81" customWidth="1"/>
    <col min="10529" max="10529" width="9.7109375" style="81" bestFit="1" customWidth="1"/>
    <col min="10530" max="10756" width="9.140625" style="81"/>
    <col min="10757" max="10757" width="5.28515625" style="81" customWidth="1"/>
    <col min="10758" max="10758" width="9" style="81" customWidth="1"/>
    <col min="10759" max="10759" width="14" style="81" customWidth="1"/>
    <col min="10760" max="10760" width="27" style="81" bestFit="1" customWidth="1"/>
    <col min="10761" max="10761" width="26.28515625" style="81" customWidth="1"/>
    <col min="10762" max="10762" width="11" style="81" customWidth="1"/>
    <col min="10763" max="10763" width="11.28515625" style="81" customWidth="1"/>
    <col min="10764" max="10764" width="9.28515625" style="81" customWidth="1"/>
    <col min="10765" max="10765" width="10" style="81" customWidth="1"/>
    <col min="10766" max="10766" width="9.85546875" style="81" customWidth="1"/>
    <col min="10767" max="10767" width="11.7109375" style="81" customWidth="1"/>
    <col min="10768" max="10768" width="11" style="81" customWidth="1"/>
    <col min="10769" max="10769" width="10.28515625" style="81" bestFit="1" customWidth="1"/>
    <col min="10770" max="10771" width="11" style="81" customWidth="1"/>
    <col min="10772" max="10773" width="17" style="81" customWidth="1"/>
    <col min="10774" max="10774" width="12.28515625" style="81" customWidth="1"/>
    <col min="10775" max="10775" width="15.7109375" style="81" customWidth="1"/>
    <col min="10776" max="10776" width="15" style="81" customWidth="1"/>
    <col min="10777" max="10777" width="26.140625" style="81" customWidth="1"/>
    <col min="10778" max="10778" width="12.85546875" style="81" customWidth="1"/>
    <col min="10779" max="10779" width="13.28515625" style="81" customWidth="1"/>
    <col min="10780" max="10780" width="10.7109375" style="81" customWidth="1"/>
    <col min="10781" max="10781" width="10.140625" style="81" customWidth="1"/>
    <col min="10782" max="10782" width="11.7109375" style="81" customWidth="1"/>
    <col min="10783" max="10783" width="13.140625" style="81" customWidth="1"/>
    <col min="10784" max="10784" width="14.7109375" style="81" customWidth="1"/>
    <col min="10785" max="10785" width="9.7109375" style="81" bestFit="1" customWidth="1"/>
    <col min="10786" max="11012" width="9.140625" style="81"/>
    <col min="11013" max="11013" width="5.28515625" style="81" customWidth="1"/>
    <col min="11014" max="11014" width="9" style="81" customWidth="1"/>
    <col min="11015" max="11015" width="14" style="81" customWidth="1"/>
    <col min="11016" max="11016" width="27" style="81" bestFit="1" customWidth="1"/>
    <col min="11017" max="11017" width="26.28515625" style="81" customWidth="1"/>
    <col min="11018" max="11018" width="11" style="81" customWidth="1"/>
    <col min="11019" max="11019" width="11.28515625" style="81" customWidth="1"/>
    <col min="11020" max="11020" width="9.28515625" style="81" customWidth="1"/>
    <col min="11021" max="11021" width="10" style="81" customWidth="1"/>
    <col min="11022" max="11022" width="9.85546875" style="81" customWidth="1"/>
    <col min="11023" max="11023" width="11.7109375" style="81" customWidth="1"/>
    <col min="11024" max="11024" width="11" style="81" customWidth="1"/>
    <col min="11025" max="11025" width="10.28515625" style="81" bestFit="1" customWidth="1"/>
    <col min="11026" max="11027" width="11" style="81" customWidth="1"/>
    <col min="11028" max="11029" width="17" style="81" customWidth="1"/>
    <col min="11030" max="11030" width="12.28515625" style="81" customWidth="1"/>
    <col min="11031" max="11031" width="15.7109375" style="81" customWidth="1"/>
    <col min="11032" max="11032" width="15" style="81" customWidth="1"/>
    <col min="11033" max="11033" width="26.140625" style="81" customWidth="1"/>
    <col min="11034" max="11034" width="12.85546875" style="81" customWidth="1"/>
    <col min="11035" max="11035" width="13.28515625" style="81" customWidth="1"/>
    <col min="11036" max="11036" width="10.7109375" style="81" customWidth="1"/>
    <col min="11037" max="11037" width="10.140625" style="81" customWidth="1"/>
    <col min="11038" max="11038" width="11.7109375" style="81" customWidth="1"/>
    <col min="11039" max="11039" width="13.140625" style="81" customWidth="1"/>
    <col min="11040" max="11040" width="14.7109375" style="81" customWidth="1"/>
    <col min="11041" max="11041" width="9.7109375" style="81" bestFit="1" customWidth="1"/>
    <col min="11042" max="11268" width="9.140625" style="81"/>
    <col min="11269" max="11269" width="5.28515625" style="81" customWidth="1"/>
    <col min="11270" max="11270" width="9" style="81" customWidth="1"/>
    <col min="11271" max="11271" width="14" style="81" customWidth="1"/>
    <col min="11272" max="11272" width="27" style="81" bestFit="1" customWidth="1"/>
    <col min="11273" max="11273" width="26.28515625" style="81" customWidth="1"/>
    <col min="11274" max="11274" width="11" style="81" customWidth="1"/>
    <col min="11275" max="11275" width="11.28515625" style="81" customWidth="1"/>
    <col min="11276" max="11276" width="9.28515625" style="81" customWidth="1"/>
    <col min="11277" max="11277" width="10" style="81" customWidth="1"/>
    <col min="11278" max="11278" width="9.85546875" style="81" customWidth="1"/>
    <col min="11279" max="11279" width="11.7109375" style="81" customWidth="1"/>
    <col min="11280" max="11280" width="11" style="81" customWidth="1"/>
    <col min="11281" max="11281" width="10.28515625" style="81" bestFit="1" customWidth="1"/>
    <col min="11282" max="11283" width="11" style="81" customWidth="1"/>
    <col min="11284" max="11285" width="17" style="81" customWidth="1"/>
    <col min="11286" max="11286" width="12.28515625" style="81" customWidth="1"/>
    <col min="11287" max="11287" width="15.7109375" style="81" customWidth="1"/>
    <col min="11288" max="11288" width="15" style="81" customWidth="1"/>
    <col min="11289" max="11289" width="26.140625" style="81" customWidth="1"/>
    <col min="11290" max="11290" width="12.85546875" style="81" customWidth="1"/>
    <col min="11291" max="11291" width="13.28515625" style="81" customWidth="1"/>
    <col min="11292" max="11292" width="10.7109375" style="81" customWidth="1"/>
    <col min="11293" max="11293" width="10.140625" style="81" customWidth="1"/>
    <col min="11294" max="11294" width="11.7109375" style="81" customWidth="1"/>
    <col min="11295" max="11295" width="13.140625" style="81" customWidth="1"/>
    <col min="11296" max="11296" width="14.7109375" style="81" customWidth="1"/>
    <col min="11297" max="11297" width="9.7109375" style="81" bestFit="1" customWidth="1"/>
    <col min="11298" max="11524" width="9.140625" style="81"/>
    <col min="11525" max="11525" width="5.28515625" style="81" customWidth="1"/>
    <col min="11526" max="11526" width="9" style="81" customWidth="1"/>
    <col min="11527" max="11527" width="14" style="81" customWidth="1"/>
    <col min="11528" max="11528" width="27" style="81" bestFit="1" customWidth="1"/>
    <col min="11529" max="11529" width="26.28515625" style="81" customWidth="1"/>
    <col min="11530" max="11530" width="11" style="81" customWidth="1"/>
    <col min="11531" max="11531" width="11.28515625" style="81" customWidth="1"/>
    <col min="11532" max="11532" width="9.28515625" style="81" customWidth="1"/>
    <col min="11533" max="11533" width="10" style="81" customWidth="1"/>
    <col min="11534" max="11534" width="9.85546875" style="81" customWidth="1"/>
    <col min="11535" max="11535" width="11.7109375" style="81" customWidth="1"/>
    <col min="11536" max="11536" width="11" style="81" customWidth="1"/>
    <col min="11537" max="11537" width="10.28515625" style="81" bestFit="1" customWidth="1"/>
    <col min="11538" max="11539" width="11" style="81" customWidth="1"/>
    <col min="11540" max="11541" width="17" style="81" customWidth="1"/>
    <col min="11542" max="11542" width="12.28515625" style="81" customWidth="1"/>
    <col min="11543" max="11543" width="15.7109375" style="81" customWidth="1"/>
    <col min="11544" max="11544" width="15" style="81" customWidth="1"/>
    <col min="11545" max="11545" width="26.140625" style="81" customWidth="1"/>
    <col min="11546" max="11546" width="12.85546875" style="81" customWidth="1"/>
    <col min="11547" max="11547" width="13.28515625" style="81" customWidth="1"/>
    <col min="11548" max="11548" width="10.7109375" style="81" customWidth="1"/>
    <col min="11549" max="11549" width="10.140625" style="81" customWidth="1"/>
    <col min="11550" max="11550" width="11.7109375" style="81" customWidth="1"/>
    <col min="11551" max="11551" width="13.140625" style="81" customWidth="1"/>
    <col min="11552" max="11552" width="14.7109375" style="81" customWidth="1"/>
    <col min="11553" max="11553" width="9.7109375" style="81" bestFit="1" customWidth="1"/>
    <col min="11554" max="11780" width="9.140625" style="81"/>
    <col min="11781" max="11781" width="5.28515625" style="81" customWidth="1"/>
    <col min="11782" max="11782" width="9" style="81" customWidth="1"/>
    <col min="11783" max="11783" width="14" style="81" customWidth="1"/>
    <col min="11784" max="11784" width="27" style="81" bestFit="1" customWidth="1"/>
    <col min="11785" max="11785" width="26.28515625" style="81" customWidth="1"/>
    <col min="11786" max="11786" width="11" style="81" customWidth="1"/>
    <col min="11787" max="11787" width="11.28515625" style="81" customWidth="1"/>
    <col min="11788" max="11788" width="9.28515625" style="81" customWidth="1"/>
    <col min="11789" max="11789" width="10" style="81" customWidth="1"/>
    <col min="11790" max="11790" width="9.85546875" style="81" customWidth="1"/>
    <col min="11791" max="11791" width="11.7109375" style="81" customWidth="1"/>
    <col min="11792" max="11792" width="11" style="81" customWidth="1"/>
    <col min="11793" max="11793" width="10.28515625" style="81" bestFit="1" customWidth="1"/>
    <col min="11794" max="11795" width="11" style="81" customWidth="1"/>
    <col min="11796" max="11797" width="17" style="81" customWidth="1"/>
    <col min="11798" max="11798" width="12.28515625" style="81" customWidth="1"/>
    <col min="11799" max="11799" width="15.7109375" style="81" customWidth="1"/>
    <col min="11800" max="11800" width="15" style="81" customWidth="1"/>
    <col min="11801" max="11801" width="26.140625" style="81" customWidth="1"/>
    <col min="11802" max="11802" width="12.85546875" style="81" customWidth="1"/>
    <col min="11803" max="11803" width="13.28515625" style="81" customWidth="1"/>
    <col min="11804" max="11804" width="10.7109375" style="81" customWidth="1"/>
    <col min="11805" max="11805" width="10.140625" style="81" customWidth="1"/>
    <col min="11806" max="11806" width="11.7109375" style="81" customWidth="1"/>
    <col min="11807" max="11807" width="13.140625" style="81" customWidth="1"/>
    <col min="11808" max="11808" width="14.7109375" style="81" customWidth="1"/>
    <col min="11809" max="11809" width="9.7109375" style="81" bestFit="1" customWidth="1"/>
    <col min="11810" max="12036" width="9.140625" style="81"/>
    <col min="12037" max="12037" width="5.28515625" style="81" customWidth="1"/>
    <col min="12038" max="12038" width="9" style="81" customWidth="1"/>
    <col min="12039" max="12039" width="14" style="81" customWidth="1"/>
    <col min="12040" max="12040" width="27" style="81" bestFit="1" customWidth="1"/>
    <col min="12041" max="12041" width="26.28515625" style="81" customWidth="1"/>
    <col min="12042" max="12042" width="11" style="81" customWidth="1"/>
    <col min="12043" max="12043" width="11.28515625" style="81" customWidth="1"/>
    <col min="12044" max="12044" width="9.28515625" style="81" customWidth="1"/>
    <col min="12045" max="12045" width="10" style="81" customWidth="1"/>
    <col min="12046" max="12046" width="9.85546875" style="81" customWidth="1"/>
    <col min="12047" max="12047" width="11.7109375" style="81" customWidth="1"/>
    <col min="12048" max="12048" width="11" style="81" customWidth="1"/>
    <col min="12049" max="12049" width="10.28515625" style="81" bestFit="1" customWidth="1"/>
    <col min="12050" max="12051" width="11" style="81" customWidth="1"/>
    <col min="12052" max="12053" width="17" style="81" customWidth="1"/>
    <col min="12054" max="12054" width="12.28515625" style="81" customWidth="1"/>
    <col min="12055" max="12055" width="15.7109375" style="81" customWidth="1"/>
    <col min="12056" max="12056" width="15" style="81" customWidth="1"/>
    <col min="12057" max="12057" width="26.140625" style="81" customWidth="1"/>
    <col min="12058" max="12058" width="12.85546875" style="81" customWidth="1"/>
    <col min="12059" max="12059" width="13.28515625" style="81" customWidth="1"/>
    <col min="12060" max="12060" width="10.7109375" style="81" customWidth="1"/>
    <col min="12061" max="12061" width="10.140625" style="81" customWidth="1"/>
    <col min="12062" max="12062" width="11.7109375" style="81" customWidth="1"/>
    <col min="12063" max="12063" width="13.140625" style="81" customWidth="1"/>
    <col min="12064" max="12064" width="14.7109375" style="81" customWidth="1"/>
    <col min="12065" max="12065" width="9.7109375" style="81" bestFit="1" customWidth="1"/>
    <col min="12066" max="12292" width="9.140625" style="81"/>
    <col min="12293" max="12293" width="5.28515625" style="81" customWidth="1"/>
    <col min="12294" max="12294" width="9" style="81" customWidth="1"/>
    <col min="12295" max="12295" width="14" style="81" customWidth="1"/>
    <col min="12296" max="12296" width="27" style="81" bestFit="1" customWidth="1"/>
    <col min="12297" max="12297" width="26.28515625" style="81" customWidth="1"/>
    <col min="12298" max="12298" width="11" style="81" customWidth="1"/>
    <col min="12299" max="12299" width="11.28515625" style="81" customWidth="1"/>
    <col min="12300" max="12300" width="9.28515625" style="81" customWidth="1"/>
    <col min="12301" max="12301" width="10" style="81" customWidth="1"/>
    <col min="12302" max="12302" width="9.85546875" style="81" customWidth="1"/>
    <col min="12303" max="12303" width="11.7109375" style="81" customWidth="1"/>
    <col min="12304" max="12304" width="11" style="81" customWidth="1"/>
    <col min="12305" max="12305" width="10.28515625" style="81" bestFit="1" customWidth="1"/>
    <col min="12306" max="12307" width="11" style="81" customWidth="1"/>
    <col min="12308" max="12309" width="17" style="81" customWidth="1"/>
    <col min="12310" max="12310" width="12.28515625" style="81" customWidth="1"/>
    <col min="12311" max="12311" width="15.7109375" style="81" customWidth="1"/>
    <col min="12312" max="12312" width="15" style="81" customWidth="1"/>
    <col min="12313" max="12313" width="26.140625" style="81" customWidth="1"/>
    <col min="12314" max="12314" width="12.85546875" style="81" customWidth="1"/>
    <col min="12315" max="12315" width="13.28515625" style="81" customWidth="1"/>
    <col min="12316" max="12316" width="10.7109375" style="81" customWidth="1"/>
    <col min="12317" max="12317" width="10.140625" style="81" customWidth="1"/>
    <col min="12318" max="12318" width="11.7109375" style="81" customWidth="1"/>
    <col min="12319" max="12319" width="13.140625" style="81" customWidth="1"/>
    <col min="12320" max="12320" width="14.7109375" style="81" customWidth="1"/>
    <col min="12321" max="12321" width="9.7109375" style="81" bestFit="1" customWidth="1"/>
    <col min="12322" max="12548" width="9.140625" style="81"/>
    <col min="12549" max="12549" width="5.28515625" style="81" customWidth="1"/>
    <col min="12550" max="12550" width="9" style="81" customWidth="1"/>
    <col min="12551" max="12551" width="14" style="81" customWidth="1"/>
    <col min="12552" max="12552" width="27" style="81" bestFit="1" customWidth="1"/>
    <col min="12553" max="12553" width="26.28515625" style="81" customWidth="1"/>
    <col min="12554" max="12554" width="11" style="81" customWidth="1"/>
    <col min="12555" max="12555" width="11.28515625" style="81" customWidth="1"/>
    <col min="12556" max="12556" width="9.28515625" style="81" customWidth="1"/>
    <col min="12557" max="12557" width="10" style="81" customWidth="1"/>
    <col min="12558" max="12558" width="9.85546875" style="81" customWidth="1"/>
    <col min="12559" max="12559" width="11.7109375" style="81" customWidth="1"/>
    <col min="12560" max="12560" width="11" style="81" customWidth="1"/>
    <col min="12561" max="12561" width="10.28515625" style="81" bestFit="1" customWidth="1"/>
    <col min="12562" max="12563" width="11" style="81" customWidth="1"/>
    <col min="12564" max="12565" width="17" style="81" customWidth="1"/>
    <col min="12566" max="12566" width="12.28515625" style="81" customWidth="1"/>
    <col min="12567" max="12567" width="15.7109375" style="81" customWidth="1"/>
    <col min="12568" max="12568" width="15" style="81" customWidth="1"/>
    <col min="12569" max="12569" width="26.140625" style="81" customWidth="1"/>
    <col min="12570" max="12570" width="12.85546875" style="81" customWidth="1"/>
    <col min="12571" max="12571" width="13.28515625" style="81" customWidth="1"/>
    <col min="12572" max="12572" width="10.7109375" style="81" customWidth="1"/>
    <col min="12573" max="12573" width="10.140625" style="81" customWidth="1"/>
    <col min="12574" max="12574" width="11.7109375" style="81" customWidth="1"/>
    <col min="12575" max="12575" width="13.140625" style="81" customWidth="1"/>
    <col min="12576" max="12576" width="14.7109375" style="81" customWidth="1"/>
    <col min="12577" max="12577" width="9.7109375" style="81" bestFit="1" customWidth="1"/>
    <col min="12578" max="12804" width="9.140625" style="81"/>
    <col min="12805" max="12805" width="5.28515625" style="81" customWidth="1"/>
    <col min="12806" max="12806" width="9" style="81" customWidth="1"/>
    <col min="12807" max="12807" width="14" style="81" customWidth="1"/>
    <col min="12808" max="12808" width="27" style="81" bestFit="1" customWidth="1"/>
    <col min="12809" max="12809" width="26.28515625" style="81" customWidth="1"/>
    <col min="12810" max="12810" width="11" style="81" customWidth="1"/>
    <col min="12811" max="12811" width="11.28515625" style="81" customWidth="1"/>
    <col min="12812" max="12812" width="9.28515625" style="81" customWidth="1"/>
    <col min="12813" max="12813" width="10" style="81" customWidth="1"/>
    <col min="12814" max="12814" width="9.85546875" style="81" customWidth="1"/>
    <col min="12815" max="12815" width="11.7109375" style="81" customWidth="1"/>
    <col min="12816" max="12816" width="11" style="81" customWidth="1"/>
    <col min="12817" max="12817" width="10.28515625" style="81" bestFit="1" customWidth="1"/>
    <col min="12818" max="12819" width="11" style="81" customWidth="1"/>
    <col min="12820" max="12821" width="17" style="81" customWidth="1"/>
    <col min="12822" max="12822" width="12.28515625" style="81" customWidth="1"/>
    <col min="12823" max="12823" width="15.7109375" style="81" customWidth="1"/>
    <col min="12824" max="12824" width="15" style="81" customWidth="1"/>
    <col min="12825" max="12825" width="26.140625" style="81" customWidth="1"/>
    <col min="12826" max="12826" width="12.85546875" style="81" customWidth="1"/>
    <col min="12827" max="12827" width="13.28515625" style="81" customWidth="1"/>
    <col min="12828" max="12828" width="10.7109375" style="81" customWidth="1"/>
    <col min="12829" max="12829" width="10.140625" style="81" customWidth="1"/>
    <col min="12830" max="12830" width="11.7109375" style="81" customWidth="1"/>
    <col min="12831" max="12831" width="13.140625" style="81" customWidth="1"/>
    <col min="12832" max="12832" width="14.7109375" style="81" customWidth="1"/>
    <col min="12833" max="12833" width="9.7109375" style="81" bestFit="1" customWidth="1"/>
    <col min="12834" max="13060" width="9.140625" style="81"/>
    <col min="13061" max="13061" width="5.28515625" style="81" customWidth="1"/>
    <col min="13062" max="13062" width="9" style="81" customWidth="1"/>
    <col min="13063" max="13063" width="14" style="81" customWidth="1"/>
    <col min="13064" max="13064" width="27" style="81" bestFit="1" customWidth="1"/>
    <col min="13065" max="13065" width="26.28515625" style="81" customWidth="1"/>
    <col min="13066" max="13066" width="11" style="81" customWidth="1"/>
    <col min="13067" max="13067" width="11.28515625" style="81" customWidth="1"/>
    <col min="13068" max="13068" width="9.28515625" style="81" customWidth="1"/>
    <col min="13069" max="13069" width="10" style="81" customWidth="1"/>
    <col min="13070" max="13070" width="9.85546875" style="81" customWidth="1"/>
    <col min="13071" max="13071" width="11.7109375" style="81" customWidth="1"/>
    <col min="13072" max="13072" width="11" style="81" customWidth="1"/>
    <col min="13073" max="13073" width="10.28515625" style="81" bestFit="1" customWidth="1"/>
    <col min="13074" max="13075" width="11" style="81" customWidth="1"/>
    <col min="13076" max="13077" width="17" style="81" customWidth="1"/>
    <col min="13078" max="13078" width="12.28515625" style="81" customWidth="1"/>
    <col min="13079" max="13079" width="15.7109375" style="81" customWidth="1"/>
    <col min="13080" max="13080" width="15" style="81" customWidth="1"/>
    <col min="13081" max="13081" width="26.140625" style="81" customWidth="1"/>
    <col min="13082" max="13082" width="12.85546875" style="81" customWidth="1"/>
    <col min="13083" max="13083" width="13.28515625" style="81" customWidth="1"/>
    <col min="13084" max="13084" width="10.7109375" style="81" customWidth="1"/>
    <col min="13085" max="13085" width="10.140625" style="81" customWidth="1"/>
    <col min="13086" max="13086" width="11.7109375" style="81" customWidth="1"/>
    <col min="13087" max="13087" width="13.140625" style="81" customWidth="1"/>
    <col min="13088" max="13088" width="14.7109375" style="81" customWidth="1"/>
    <col min="13089" max="13089" width="9.7109375" style="81" bestFit="1" customWidth="1"/>
    <col min="13090" max="13316" width="9.140625" style="81"/>
    <col min="13317" max="13317" width="5.28515625" style="81" customWidth="1"/>
    <col min="13318" max="13318" width="9" style="81" customWidth="1"/>
    <col min="13319" max="13319" width="14" style="81" customWidth="1"/>
    <col min="13320" max="13320" width="27" style="81" bestFit="1" customWidth="1"/>
    <col min="13321" max="13321" width="26.28515625" style="81" customWidth="1"/>
    <col min="13322" max="13322" width="11" style="81" customWidth="1"/>
    <col min="13323" max="13323" width="11.28515625" style="81" customWidth="1"/>
    <col min="13324" max="13324" width="9.28515625" style="81" customWidth="1"/>
    <col min="13325" max="13325" width="10" style="81" customWidth="1"/>
    <col min="13326" max="13326" width="9.85546875" style="81" customWidth="1"/>
    <col min="13327" max="13327" width="11.7109375" style="81" customWidth="1"/>
    <col min="13328" max="13328" width="11" style="81" customWidth="1"/>
    <col min="13329" max="13329" width="10.28515625" style="81" bestFit="1" customWidth="1"/>
    <col min="13330" max="13331" width="11" style="81" customWidth="1"/>
    <col min="13332" max="13333" width="17" style="81" customWidth="1"/>
    <col min="13334" max="13334" width="12.28515625" style="81" customWidth="1"/>
    <col min="13335" max="13335" width="15.7109375" style="81" customWidth="1"/>
    <col min="13336" max="13336" width="15" style="81" customWidth="1"/>
    <col min="13337" max="13337" width="26.140625" style="81" customWidth="1"/>
    <col min="13338" max="13338" width="12.85546875" style="81" customWidth="1"/>
    <col min="13339" max="13339" width="13.28515625" style="81" customWidth="1"/>
    <col min="13340" max="13340" width="10.7109375" style="81" customWidth="1"/>
    <col min="13341" max="13341" width="10.140625" style="81" customWidth="1"/>
    <col min="13342" max="13342" width="11.7109375" style="81" customWidth="1"/>
    <col min="13343" max="13343" width="13.140625" style="81" customWidth="1"/>
    <col min="13344" max="13344" width="14.7109375" style="81" customWidth="1"/>
    <col min="13345" max="13345" width="9.7109375" style="81" bestFit="1" customWidth="1"/>
    <col min="13346" max="13572" width="9.140625" style="81"/>
    <col min="13573" max="13573" width="5.28515625" style="81" customWidth="1"/>
    <col min="13574" max="13574" width="9" style="81" customWidth="1"/>
    <col min="13575" max="13575" width="14" style="81" customWidth="1"/>
    <col min="13576" max="13576" width="27" style="81" bestFit="1" customWidth="1"/>
    <col min="13577" max="13577" width="26.28515625" style="81" customWidth="1"/>
    <col min="13578" max="13578" width="11" style="81" customWidth="1"/>
    <col min="13579" max="13579" width="11.28515625" style="81" customWidth="1"/>
    <col min="13580" max="13580" width="9.28515625" style="81" customWidth="1"/>
    <col min="13581" max="13581" width="10" style="81" customWidth="1"/>
    <col min="13582" max="13582" width="9.85546875" style="81" customWidth="1"/>
    <col min="13583" max="13583" width="11.7109375" style="81" customWidth="1"/>
    <col min="13584" max="13584" width="11" style="81" customWidth="1"/>
    <col min="13585" max="13585" width="10.28515625" style="81" bestFit="1" customWidth="1"/>
    <col min="13586" max="13587" width="11" style="81" customWidth="1"/>
    <col min="13588" max="13589" width="17" style="81" customWidth="1"/>
    <col min="13590" max="13590" width="12.28515625" style="81" customWidth="1"/>
    <col min="13591" max="13591" width="15.7109375" style="81" customWidth="1"/>
    <col min="13592" max="13592" width="15" style="81" customWidth="1"/>
    <col min="13593" max="13593" width="26.140625" style="81" customWidth="1"/>
    <col min="13594" max="13594" width="12.85546875" style="81" customWidth="1"/>
    <col min="13595" max="13595" width="13.28515625" style="81" customWidth="1"/>
    <col min="13596" max="13596" width="10.7109375" style="81" customWidth="1"/>
    <col min="13597" max="13597" width="10.140625" style="81" customWidth="1"/>
    <col min="13598" max="13598" width="11.7109375" style="81" customWidth="1"/>
    <col min="13599" max="13599" width="13.140625" style="81" customWidth="1"/>
    <col min="13600" max="13600" width="14.7109375" style="81" customWidth="1"/>
    <col min="13601" max="13601" width="9.7109375" style="81" bestFit="1" customWidth="1"/>
    <col min="13602" max="13828" width="9.140625" style="81"/>
    <col min="13829" max="13829" width="5.28515625" style="81" customWidth="1"/>
    <col min="13830" max="13830" width="9" style="81" customWidth="1"/>
    <col min="13831" max="13831" width="14" style="81" customWidth="1"/>
    <col min="13832" max="13832" width="27" style="81" bestFit="1" customWidth="1"/>
    <col min="13833" max="13833" width="26.28515625" style="81" customWidth="1"/>
    <col min="13834" max="13834" width="11" style="81" customWidth="1"/>
    <col min="13835" max="13835" width="11.28515625" style="81" customWidth="1"/>
    <col min="13836" max="13836" width="9.28515625" style="81" customWidth="1"/>
    <col min="13837" max="13837" width="10" style="81" customWidth="1"/>
    <col min="13838" max="13838" width="9.85546875" style="81" customWidth="1"/>
    <col min="13839" max="13839" width="11.7109375" style="81" customWidth="1"/>
    <col min="13840" max="13840" width="11" style="81" customWidth="1"/>
    <col min="13841" max="13841" width="10.28515625" style="81" bestFit="1" customWidth="1"/>
    <col min="13842" max="13843" width="11" style="81" customWidth="1"/>
    <col min="13844" max="13845" width="17" style="81" customWidth="1"/>
    <col min="13846" max="13846" width="12.28515625" style="81" customWidth="1"/>
    <col min="13847" max="13847" width="15.7109375" style="81" customWidth="1"/>
    <col min="13848" max="13848" width="15" style="81" customWidth="1"/>
    <col min="13849" max="13849" width="26.140625" style="81" customWidth="1"/>
    <col min="13850" max="13850" width="12.85546875" style="81" customWidth="1"/>
    <col min="13851" max="13851" width="13.28515625" style="81" customWidth="1"/>
    <col min="13852" max="13852" width="10.7109375" style="81" customWidth="1"/>
    <col min="13853" max="13853" width="10.140625" style="81" customWidth="1"/>
    <col min="13854" max="13854" width="11.7109375" style="81" customWidth="1"/>
    <col min="13855" max="13855" width="13.140625" style="81" customWidth="1"/>
    <col min="13856" max="13856" width="14.7109375" style="81" customWidth="1"/>
    <col min="13857" max="13857" width="9.7109375" style="81" bestFit="1" customWidth="1"/>
    <col min="13858" max="14084" width="9.140625" style="81"/>
    <col min="14085" max="14085" width="5.28515625" style="81" customWidth="1"/>
    <col min="14086" max="14086" width="9" style="81" customWidth="1"/>
    <col min="14087" max="14087" width="14" style="81" customWidth="1"/>
    <col min="14088" max="14088" width="27" style="81" bestFit="1" customWidth="1"/>
    <col min="14089" max="14089" width="26.28515625" style="81" customWidth="1"/>
    <col min="14090" max="14090" width="11" style="81" customWidth="1"/>
    <col min="14091" max="14091" width="11.28515625" style="81" customWidth="1"/>
    <col min="14092" max="14092" width="9.28515625" style="81" customWidth="1"/>
    <col min="14093" max="14093" width="10" style="81" customWidth="1"/>
    <col min="14094" max="14094" width="9.85546875" style="81" customWidth="1"/>
    <col min="14095" max="14095" width="11.7109375" style="81" customWidth="1"/>
    <col min="14096" max="14096" width="11" style="81" customWidth="1"/>
    <col min="14097" max="14097" width="10.28515625" style="81" bestFit="1" customWidth="1"/>
    <col min="14098" max="14099" width="11" style="81" customWidth="1"/>
    <col min="14100" max="14101" width="17" style="81" customWidth="1"/>
    <col min="14102" max="14102" width="12.28515625" style="81" customWidth="1"/>
    <col min="14103" max="14103" width="15.7109375" style="81" customWidth="1"/>
    <col min="14104" max="14104" width="15" style="81" customWidth="1"/>
    <col min="14105" max="14105" width="26.140625" style="81" customWidth="1"/>
    <col min="14106" max="14106" width="12.85546875" style="81" customWidth="1"/>
    <col min="14107" max="14107" width="13.28515625" style="81" customWidth="1"/>
    <col min="14108" max="14108" width="10.7109375" style="81" customWidth="1"/>
    <col min="14109" max="14109" width="10.140625" style="81" customWidth="1"/>
    <col min="14110" max="14110" width="11.7109375" style="81" customWidth="1"/>
    <col min="14111" max="14111" width="13.140625" style="81" customWidth="1"/>
    <col min="14112" max="14112" width="14.7109375" style="81" customWidth="1"/>
    <col min="14113" max="14113" width="9.7109375" style="81" bestFit="1" customWidth="1"/>
    <col min="14114" max="14340" width="9.140625" style="81"/>
    <col min="14341" max="14341" width="5.28515625" style="81" customWidth="1"/>
    <col min="14342" max="14342" width="9" style="81" customWidth="1"/>
    <col min="14343" max="14343" width="14" style="81" customWidth="1"/>
    <col min="14344" max="14344" width="27" style="81" bestFit="1" customWidth="1"/>
    <col min="14345" max="14345" width="26.28515625" style="81" customWidth="1"/>
    <col min="14346" max="14346" width="11" style="81" customWidth="1"/>
    <col min="14347" max="14347" width="11.28515625" style="81" customWidth="1"/>
    <col min="14348" max="14348" width="9.28515625" style="81" customWidth="1"/>
    <col min="14349" max="14349" width="10" style="81" customWidth="1"/>
    <col min="14350" max="14350" width="9.85546875" style="81" customWidth="1"/>
    <col min="14351" max="14351" width="11.7109375" style="81" customWidth="1"/>
    <col min="14352" max="14352" width="11" style="81" customWidth="1"/>
    <col min="14353" max="14353" width="10.28515625" style="81" bestFit="1" customWidth="1"/>
    <col min="14354" max="14355" width="11" style="81" customWidth="1"/>
    <col min="14356" max="14357" width="17" style="81" customWidth="1"/>
    <col min="14358" max="14358" width="12.28515625" style="81" customWidth="1"/>
    <col min="14359" max="14359" width="15.7109375" style="81" customWidth="1"/>
    <col min="14360" max="14360" width="15" style="81" customWidth="1"/>
    <col min="14361" max="14361" width="26.140625" style="81" customWidth="1"/>
    <col min="14362" max="14362" width="12.85546875" style="81" customWidth="1"/>
    <col min="14363" max="14363" width="13.28515625" style="81" customWidth="1"/>
    <col min="14364" max="14364" width="10.7109375" style="81" customWidth="1"/>
    <col min="14365" max="14365" width="10.140625" style="81" customWidth="1"/>
    <col min="14366" max="14366" width="11.7109375" style="81" customWidth="1"/>
    <col min="14367" max="14367" width="13.140625" style="81" customWidth="1"/>
    <col min="14368" max="14368" width="14.7109375" style="81" customWidth="1"/>
    <col min="14369" max="14369" width="9.7109375" style="81" bestFit="1" customWidth="1"/>
    <col min="14370" max="14596" width="9.140625" style="81"/>
    <col min="14597" max="14597" width="5.28515625" style="81" customWidth="1"/>
    <col min="14598" max="14598" width="9" style="81" customWidth="1"/>
    <col min="14599" max="14599" width="14" style="81" customWidth="1"/>
    <col min="14600" max="14600" width="27" style="81" bestFit="1" customWidth="1"/>
    <col min="14601" max="14601" width="26.28515625" style="81" customWidth="1"/>
    <col min="14602" max="14602" width="11" style="81" customWidth="1"/>
    <col min="14603" max="14603" width="11.28515625" style="81" customWidth="1"/>
    <col min="14604" max="14604" width="9.28515625" style="81" customWidth="1"/>
    <col min="14605" max="14605" width="10" style="81" customWidth="1"/>
    <col min="14606" max="14606" width="9.85546875" style="81" customWidth="1"/>
    <col min="14607" max="14607" width="11.7109375" style="81" customWidth="1"/>
    <col min="14608" max="14608" width="11" style="81" customWidth="1"/>
    <col min="14609" max="14609" width="10.28515625" style="81" bestFit="1" customWidth="1"/>
    <col min="14610" max="14611" width="11" style="81" customWidth="1"/>
    <col min="14612" max="14613" width="17" style="81" customWidth="1"/>
    <col min="14614" max="14614" width="12.28515625" style="81" customWidth="1"/>
    <col min="14615" max="14615" width="15.7109375" style="81" customWidth="1"/>
    <col min="14616" max="14616" width="15" style="81" customWidth="1"/>
    <col min="14617" max="14617" width="26.140625" style="81" customWidth="1"/>
    <col min="14618" max="14618" width="12.85546875" style="81" customWidth="1"/>
    <col min="14619" max="14619" width="13.28515625" style="81" customWidth="1"/>
    <col min="14620" max="14620" width="10.7109375" style="81" customWidth="1"/>
    <col min="14621" max="14621" width="10.140625" style="81" customWidth="1"/>
    <col min="14622" max="14622" width="11.7109375" style="81" customWidth="1"/>
    <col min="14623" max="14623" width="13.140625" style="81" customWidth="1"/>
    <col min="14624" max="14624" width="14.7109375" style="81" customWidth="1"/>
    <col min="14625" max="14625" width="9.7109375" style="81" bestFit="1" customWidth="1"/>
    <col min="14626" max="14852" width="9.140625" style="81"/>
    <col min="14853" max="14853" width="5.28515625" style="81" customWidth="1"/>
    <col min="14854" max="14854" width="9" style="81" customWidth="1"/>
    <col min="14855" max="14855" width="14" style="81" customWidth="1"/>
    <col min="14856" max="14856" width="27" style="81" bestFit="1" customWidth="1"/>
    <col min="14857" max="14857" width="26.28515625" style="81" customWidth="1"/>
    <col min="14858" max="14858" width="11" style="81" customWidth="1"/>
    <col min="14859" max="14859" width="11.28515625" style="81" customWidth="1"/>
    <col min="14860" max="14860" width="9.28515625" style="81" customWidth="1"/>
    <col min="14861" max="14861" width="10" style="81" customWidth="1"/>
    <col min="14862" max="14862" width="9.85546875" style="81" customWidth="1"/>
    <col min="14863" max="14863" width="11.7109375" style="81" customWidth="1"/>
    <col min="14864" max="14864" width="11" style="81" customWidth="1"/>
    <col min="14865" max="14865" width="10.28515625" style="81" bestFit="1" customWidth="1"/>
    <col min="14866" max="14867" width="11" style="81" customWidth="1"/>
    <col min="14868" max="14869" width="17" style="81" customWidth="1"/>
    <col min="14870" max="14870" width="12.28515625" style="81" customWidth="1"/>
    <col min="14871" max="14871" width="15.7109375" style="81" customWidth="1"/>
    <col min="14872" max="14872" width="15" style="81" customWidth="1"/>
    <col min="14873" max="14873" width="26.140625" style="81" customWidth="1"/>
    <col min="14874" max="14874" width="12.85546875" style="81" customWidth="1"/>
    <col min="14875" max="14875" width="13.28515625" style="81" customWidth="1"/>
    <col min="14876" max="14876" width="10.7109375" style="81" customWidth="1"/>
    <col min="14877" max="14877" width="10.140625" style="81" customWidth="1"/>
    <col min="14878" max="14878" width="11.7109375" style="81" customWidth="1"/>
    <col min="14879" max="14879" width="13.140625" style="81" customWidth="1"/>
    <col min="14880" max="14880" width="14.7109375" style="81" customWidth="1"/>
    <col min="14881" max="14881" width="9.7109375" style="81" bestFit="1" customWidth="1"/>
    <col min="14882" max="15108" width="9.140625" style="81"/>
    <col min="15109" max="15109" width="5.28515625" style="81" customWidth="1"/>
    <col min="15110" max="15110" width="9" style="81" customWidth="1"/>
    <col min="15111" max="15111" width="14" style="81" customWidth="1"/>
    <col min="15112" max="15112" width="27" style="81" bestFit="1" customWidth="1"/>
    <col min="15113" max="15113" width="26.28515625" style="81" customWidth="1"/>
    <col min="15114" max="15114" width="11" style="81" customWidth="1"/>
    <col min="15115" max="15115" width="11.28515625" style="81" customWidth="1"/>
    <col min="15116" max="15116" width="9.28515625" style="81" customWidth="1"/>
    <col min="15117" max="15117" width="10" style="81" customWidth="1"/>
    <col min="15118" max="15118" width="9.85546875" style="81" customWidth="1"/>
    <col min="15119" max="15119" width="11.7109375" style="81" customWidth="1"/>
    <col min="15120" max="15120" width="11" style="81" customWidth="1"/>
    <col min="15121" max="15121" width="10.28515625" style="81" bestFit="1" customWidth="1"/>
    <col min="15122" max="15123" width="11" style="81" customWidth="1"/>
    <col min="15124" max="15125" width="17" style="81" customWidth="1"/>
    <col min="15126" max="15126" width="12.28515625" style="81" customWidth="1"/>
    <col min="15127" max="15127" width="15.7109375" style="81" customWidth="1"/>
    <col min="15128" max="15128" width="15" style="81" customWidth="1"/>
    <col min="15129" max="15129" width="26.140625" style="81" customWidth="1"/>
    <col min="15130" max="15130" width="12.85546875" style="81" customWidth="1"/>
    <col min="15131" max="15131" width="13.28515625" style="81" customWidth="1"/>
    <col min="15132" max="15132" width="10.7109375" style="81" customWidth="1"/>
    <col min="15133" max="15133" width="10.140625" style="81" customWidth="1"/>
    <col min="15134" max="15134" width="11.7109375" style="81" customWidth="1"/>
    <col min="15135" max="15135" width="13.140625" style="81" customWidth="1"/>
    <col min="15136" max="15136" width="14.7109375" style="81" customWidth="1"/>
    <col min="15137" max="15137" width="9.7109375" style="81" bestFit="1" customWidth="1"/>
    <col min="15138" max="15364" width="9.140625" style="81"/>
    <col min="15365" max="15365" width="5.28515625" style="81" customWidth="1"/>
    <col min="15366" max="15366" width="9" style="81" customWidth="1"/>
    <col min="15367" max="15367" width="14" style="81" customWidth="1"/>
    <col min="15368" max="15368" width="27" style="81" bestFit="1" customWidth="1"/>
    <col min="15369" max="15369" width="26.28515625" style="81" customWidth="1"/>
    <col min="15370" max="15370" width="11" style="81" customWidth="1"/>
    <col min="15371" max="15371" width="11.28515625" style="81" customWidth="1"/>
    <col min="15372" max="15372" width="9.28515625" style="81" customWidth="1"/>
    <col min="15373" max="15373" width="10" style="81" customWidth="1"/>
    <col min="15374" max="15374" width="9.85546875" style="81" customWidth="1"/>
    <col min="15375" max="15375" width="11.7109375" style="81" customWidth="1"/>
    <col min="15376" max="15376" width="11" style="81" customWidth="1"/>
    <col min="15377" max="15377" width="10.28515625" style="81" bestFit="1" customWidth="1"/>
    <col min="15378" max="15379" width="11" style="81" customWidth="1"/>
    <col min="15380" max="15381" width="17" style="81" customWidth="1"/>
    <col min="15382" max="15382" width="12.28515625" style="81" customWidth="1"/>
    <col min="15383" max="15383" width="15.7109375" style="81" customWidth="1"/>
    <col min="15384" max="15384" width="15" style="81" customWidth="1"/>
    <col min="15385" max="15385" width="26.140625" style="81" customWidth="1"/>
    <col min="15386" max="15386" width="12.85546875" style="81" customWidth="1"/>
    <col min="15387" max="15387" width="13.28515625" style="81" customWidth="1"/>
    <col min="15388" max="15388" width="10.7109375" style="81" customWidth="1"/>
    <col min="15389" max="15389" width="10.140625" style="81" customWidth="1"/>
    <col min="15390" max="15390" width="11.7109375" style="81" customWidth="1"/>
    <col min="15391" max="15391" width="13.140625" style="81" customWidth="1"/>
    <col min="15392" max="15392" width="14.7109375" style="81" customWidth="1"/>
    <col min="15393" max="15393" width="9.7109375" style="81" bestFit="1" customWidth="1"/>
    <col min="15394" max="15620" width="9.140625" style="81"/>
    <col min="15621" max="15621" width="5.28515625" style="81" customWidth="1"/>
    <col min="15622" max="15622" width="9" style="81" customWidth="1"/>
    <col min="15623" max="15623" width="14" style="81" customWidth="1"/>
    <col min="15624" max="15624" width="27" style="81" bestFit="1" customWidth="1"/>
    <col min="15625" max="15625" width="26.28515625" style="81" customWidth="1"/>
    <col min="15626" max="15626" width="11" style="81" customWidth="1"/>
    <col min="15627" max="15627" width="11.28515625" style="81" customWidth="1"/>
    <col min="15628" max="15628" width="9.28515625" style="81" customWidth="1"/>
    <col min="15629" max="15629" width="10" style="81" customWidth="1"/>
    <col min="15630" max="15630" width="9.85546875" style="81" customWidth="1"/>
    <col min="15631" max="15631" width="11.7109375" style="81" customWidth="1"/>
    <col min="15632" max="15632" width="11" style="81" customWidth="1"/>
    <col min="15633" max="15633" width="10.28515625" style="81" bestFit="1" customWidth="1"/>
    <col min="15634" max="15635" width="11" style="81" customWidth="1"/>
    <col min="15636" max="15637" width="17" style="81" customWidth="1"/>
    <col min="15638" max="15638" width="12.28515625" style="81" customWidth="1"/>
    <col min="15639" max="15639" width="15.7109375" style="81" customWidth="1"/>
    <col min="15640" max="15640" width="15" style="81" customWidth="1"/>
    <col min="15641" max="15641" width="26.140625" style="81" customWidth="1"/>
    <col min="15642" max="15642" width="12.85546875" style="81" customWidth="1"/>
    <col min="15643" max="15643" width="13.28515625" style="81" customWidth="1"/>
    <col min="15644" max="15644" width="10.7109375" style="81" customWidth="1"/>
    <col min="15645" max="15645" width="10.140625" style="81" customWidth="1"/>
    <col min="15646" max="15646" width="11.7109375" style="81" customWidth="1"/>
    <col min="15647" max="15647" width="13.140625" style="81" customWidth="1"/>
    <col min="15648" max="15648" width="14.7109375" style="81" customWidth="1"/>
    <col min="15649" max="15649" width="9.7109375" style="81" bestFit="1" customWidth="1"/>
    <col min="15650" max="15876" width="9.140625" style="81"/>
    <col min="15877" max="15877" width="5.28515625" style="81" customWidth="1"/>
    <col min="15878" max="15878" width="9" style="81" customWidth="1"/>
    <col min="15879" max="15879" width="14" style="81" customWidth="1"/>
    <col min="15880" max="15880" width="27" style="81" bestFit="1" customWidth="1"/>
    <col min="15881" max="15881" width="26.28515625" style="81" customWidth="1"/>
    <col min="15882" max="15882" width="11" style="81" customWidth="1"/>
    <col min="15883" max="15883" width="11.28515625" style="81" customWidth="1"/>
    <col min="15884" max="15884" width="9.28515625" style="81" customWidth="1"/>
    <col min="15885" max="15885" width="10" style="81" customWidth="1"/>
    <col min="15886" max="15886" width="9.85546875" style="81" customWidth="1"/>
    <col min="15887" max="15887" width="11.7109375" style="81" customWidth="1"/>
    <col min="15888" max="15888" width="11" style="81" customWidth="1"/>
    <col min="15889" max="15889" width="10.28515625" style="81" bestFit="1" customWidth="1"/>
    <col min="15890" max="15891" width="11" style="81" customWidth="1"/>
    <col min="15892" max="15893" width="17" style="81" customWidth="1"/>
    <col min="15894" max="15894" width="12.28515625" style="81" customWidth="1"/>
    <col min="15895" max="15895" width="15.7109375" style="81" customWidth="1"/>
    <col min="15896" max="15896" width="15" style="81" customWidth="1"/>
    <col min="15897" max="15897" width="26.140625" style="81" customWidth="1"/>
    <col min="15898" max="15898" width="12.85546875" style="81" customWidth="1"/>
    <col min="15899" max="15899" width="13.28515625" style="81" customWidth="1"/>
    <col min="15900" max="15900" width="10.7109375" style="81" customWidth="1"/>
    <col min="15901" max="15901" width="10.140625" style="81" customWidth="1"/>
    <col min="15902" max="15902" width="11.7109375" style="81" customWidth="1"/>
    <col min="15903" max="15903" width="13.140625" style="81" customWidth="1"/>
    <col min="15904" max="15904" width="14.7109375" style="81" customWidth="1"/>
    <col min="15905" max="15905" width="9.7109375" style="81" bestFit="1" customWidth="1"/>
    <col min="15906" max="16132" width="9.140625" style="81"/>
    <col min="16133" max="16133" width="5.28515625" style="81" customWidth="1"/>
    <col min="16134" max="16134" width="9" style="81" customWidth="1"/>
    <col min="16135" max="16135" width="14" style="81" customWidth="1"/>
    <col min="16136" max="16136" width="27" style="81" bestFit="1" customWidth="1"/>
    <col min="16137" max="16137" width="26.28515625" style="81" customWidth="1"/>
    <col min="16138" max="16138" width="11" style="81" customWidth="1"/>
    <col min="16139" max="16139" width="11.28515625" style="81" customWidth="1"/>
    <col min="16140" max="16140" width="9.28515625" style="81" customWidth="1"/>
    <col min="16141" max="16141" width="10" style="81" customWidth="1"/>
    <col min="16142" max="16142" width="9.85546875" style="81" customWidth="1"/>
    <col min="16143" max="16143" width="11.7109375" style="81" customWidth="1"/>
    <col min="16144" max="16144" width="11" style="81" customWidth="1"/>
    <col min="16145" max="16145" width="10.28515625" style="81" bestFit="1" customWidth="1"/>
    <col min="16146" max="16147" width="11" style="81" customWidth="1"/>
    <col min="16148" max="16149" width="17" style="81" customWidth="1"/>
    <col min="16150" max="16150" width="12.28515625" style="81" customWidth="1"/>
    <col min="16151" max="16151" width="15.7109375" style="81" customWidth="1"/>
    <col min="16152" max="16152" width="15" style="81" customWidth="1"/>
    <col min="16153" max="16153" width="26.140625" style="81" customWidth="1"/>
    <col min="16154" max="16154" width="12.85546875" style="81" customWidth="1"/>
    <col min="16155" max="16155" width="13.28515625" style="81" customWidth="1"/>
    <col min="16156" max="16156" width="10.7109375" style="81" customWidth="1"/>
    <col min="16157" max="16157" width="10.140625" style="81" customWidth="1"/>
    <col min="16158" max="16158" width="11.7109375" style="81" customWidth="1"/>
    <col min="16159" max="16159" width="13.140625" style="81" customWidth="1"/>
    <col min="16160" max="16160" width="14.7109375" style="81" customWidth="1"/>
    <col min="16161" max="16161" width="9.7109375" style="81" bestFit="1" customWidth="1"/>
    <col min="16162" max="16384" width="9.140625" style="81"/>
  </cols>
  <sheetData>
    <row r="1" spans="1:37" ht="11.65" hidden="1" customHeight="1" x14ac:dyDescent="0.25">
      <c r="K1" s="81"/>
      <c r="V1" s="81"/>
    </row>
    <row r="2" spans="1:37" ht="10.5" hidden="1" customHeight="1" x14ac:dyDescent="0.25">
      <c r="K2" s="81"/>
      <c r="L2" s="81"/>
      <c r="M2" s="81"/>
      <c r="N2" s="81"/>
      <c r="O2" s="81"/>
      <c r="P2" s="107"/>
      <c r="V2" s="81"/>
    </row>
    <row r="3" spans="1:37" ht="36.75" customHeight="1" x14ac:dyDescent="0.25">
      <c r="A3" s="245" t="s">
        <v>63</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80"/>
      <c r="AJ3" s="81" t="s">
        <v>1</v>
      </c>
      <c r="AK3" s="81" t="s">
        <v>1</v>
      </c>
    </row>
    <row r="4" spans="1:37" s="91" customFormat="1" ht="60.6" customHeight="1" x14ac:dyDescent="0.25">
      <c r="A4" s="112"/>
      <c r="B4" s="230" t="s">
        <v>2</v>
      </c>
      <c r="C4" s="246"/>
      <c r="D4" s="87" t="s">
        <v>330</v>
      </c>
      <c r="E4" s="247" t="s">
        <v>64</v>
      </c>
      <c r="F4" s="231"/>
      <c r="G4" s="248" t="s">
        <v>5</v>
      </c>
      <c r="H4" s="248"/>
      <c r="I4" s="230" t="s">
        <v>65</v>
      </c>
      <c r="J4" s="230"/>
      <c r="K4" s="88" t="s">
        <v>46</v>
      </c>
      <c r="L4" s="230" t="s">
        <v>8</v>
      </c>
      <c r="M4" s="230"/>
      <c r="N4" s="249" t="s">
        <v>331</v>
      </c>
      <c r="O4" s="250"/>
      <c r="P4" s="250"/>
      <c r="Q4" s="250"/>
      <c r="R4" s="251"/>
      <c r="S4" s="228" t="s">
        <v>66</v>
      </c>
      <c r="T4" s="228"/>
      <c r="U4" s="228"/>
      <c r="V4" s="232" t="s">
        <v>11</v>
      </c>
      <c r="W4" s="232"/>
      <c r="X4" s="89" t="s">
        <v>47</v>
      </c>
      <c r="Y4" s="89"/>
      <c r="Z4" s="232" t="s">
        <v>48</v>
      </c>
      <c r="AA4" s="232"/>
      <c r="AB4" s="232"/>
      <c r="AC4" s="232"/>
      <c r="AD4" s="232"/>
      <c r="AE4" s="232"/>
      <c r="AF4" s="232"/>
      <c r="AG4" s="90"/>
    </row>
    <row r="5" spans="1:37" s="96" customFormat="1" ht="107.25" customHeight="1" x14ac:dyDescent="0.25">
      <c r="A5" s="114" t="s">
        <v>14</v>
      </c>
      <c r="B5" s="89" t="s">
        <v>15</v>
      </c>
      <c r="C5" s="89" t="s">
        <v>16</v>
      </c>
      <c r="D5" s="121" t="s">
        <v>67</v>
      </c>
      <c r="E5" s="92" t="s">
        <v>19</v>
      </c>
      <c r="F5" s="92" t="s">
        <v>20</v>
      </c>
      <c r="G5" s="114" t="s">
        <v>68</v>
      </c>
      <c r="H5" s="114" t="s">
        <v>69</v>
      </c>
      <c r="I5" s="89" t="s">
        <v>54</v>
      </c>
      <c r="J5" s="122" t="s">
        <v>334</v>
      </c>
      <c r="K5" s="94" t="s">
        <v>70</v>
      </c>
      <c r="L5" s="89" t="s">
        <v>26</v>
      </c>
      <c r="M5" s="89" t="s">
        <v>361</v>
      </c>
      <c r="N5" s="89" t="s">
        <v>338</v>
      </c>
      <c r="O5" s="89" t="s">
        <v>339</v>
      </c>
      <c r="P5" s="122" t="s">
        <v>346</v>
      </c>
      <c r="Q5" s="89" t="s">
        <v>71</v>
      </c>
      <c r="R5" s="89" t="s">
        <v>72</v>
      </c>
      <c r="S5" s="89" t="s">
        <v>332</v>
      </c>
      <c r="T5" s="89" t="s">
        <v>333</v>
      </c>
      <c r="U5" s="89" t="s">
        <v>73</v>
      </c>
      <c r="V5" s="89" t="s">
        <v>32</v>
      </c>
      <c r="W5" s="89" t="s">
        <v>33</v>
      </c>
      <c r="X5" s="92" t="s">
        <v>74</v>
      </c>
      <c r="Y5" s="123" t="s">
        <v>75</v>
      </c>
      <c r="Z5" s="89" t="s">
        <v>35</v>
      </c>
      <c r="AA5" s="89" t="s">
        <v>36</v>
      </c>
      <c r="AB5" s="123" t="s">
        <v>76</v>
      </c>
      <c r="AC5" s="89" t="s">
        <v>37</v>
      </c>
      <c r="AD5" s="89" t="s">
        <v>38</v>
      </c>
      <c r="AE5" s="95" t="s">
        <v>39</v>
      </c>
      <c r="AF5" s="95" t="s">
        <v>40</v>
      </c>
    </row>
    <row r="6" spans="1:37" ht="24.95" customHeight="1" x14ac:dyDescent="0.25">
      <c r="A6" s="55"/>
      <c r="B6" s="2"/>
      <c r="C6" s="2"/>
      <c r="D6" s="4"/>
      <c r="E6" s="5"/>
      <c r="F6" s="5"/>
      <c r="G6" s="6"/>
      <c r="H6" s="6"/>
      <c r="I6" s="97">
        <f t="shared" ref="I6" si="0">G6+H6</f>
        <v>0</v>
      </c>
      <c r="J6" s="222" t="str">
        <f>IF(I6&gt;0,IF(E6="","Inserire periodo in colonne E e F ",IF(F6="","inserire periodo in colonne E e F",IF(G6="","Inserire gg. presenza in colonna G",IF(I6&gt;(F6-E6+1),"Errore n. max giorni! Verificare periodo inserito",IF(L6="","Inserire Isee in colonna L", IF(M6="","selezionare si/no colonna M",IF((F6-E6+1)=I6,"ok",""))))))),IF(AND(I6=0,E6&gt;0,F6&gt;0),"Inserire n. giorni in colonne G/H",""))</f>
        <v/>
      </c>
      <c r="K6" s="98" t="str">
        <f>IF((I6&gt;0),(F6-E6+1)-H6,"")</f>
        <v/>
      </c>
      <c r="L6" s="7"/>
      <c r="M6" s="8" t="s">
        <v>41</v>
      </c>
      <c r="N6" s="15"/>
      <c r="O6" s="15"/>
      <c r="P6" s="222" t="str">
        <f>IF(AND(G6&gt;0,N6=0),"Inserire tariffa in colonna N",IF(AND(N6&gt;0,G6=0),"Inserire giorni in colonna G",IF(AND(H6&gt;0,O6=""),"Inserire tariffa in colonna O",IF(AND(O6&gt;0,H6=0),"Inserire gg. assenza in colonna H",""))))</f>
        <v/>
      </c>
      <c r="Q6" s="99">
        <f>IF(N6=0,0,N6)</f>
        <v>0</v>
      </c>
      <c r="R6" s="100">
        <f>IF(O6=0,0,O6)</f>
        <v>0</v>
      </c>
      <c r="S6" s="100">
        <f>ROUND(G6*Q6,2)</f>
        <v>0</v>
      </c>
      <c r="T6" s="100">
        <f>ROUND(H6*R6,2)</f>
        <v>0</v>
      </c>
      <c r="U6" s="9">
        <f>ROUND(S6+T6,2)</f>
        <v>0</v>
      </c>
      <c r="V6" s="10">
        <f t="shared" ref="V6" si="1">IF(L6=0,0,IF((L6&lt;5000),5000,L6))</f>
        <v>0</v>
      </c>
      <c r="W6" s="101">
        <f>IF(V6=0,0,ROUND((V6-5000)/(20000-5000),2))</f>
        <v>0</v>
      </c>
      <c r="X6" s="102">
        <f>IF(M6="NO",0,IF(M6="SI",17.82,0))</f>
        <v>0</v>
      </c>
      <c r="Y6" s="124">
        <f>IF(AND(N6&gt;0,G6&gt;0),(ROUND((W6*(Q6-X6)+X6),2)),0)</f>
        <v>0</v>
      </c>
      <c r="Z6" s="124">
        <f>IF(Q6&lt;Y6,Q6,Y6)</f>
        <v>0</v>
      </c>
      <c r="AA6" s="125">
        <f>IF(AND(N6&gt;0,G6&gt;0,Y6&lt;Q6),ROUND(Q6-Y6,2),0)</f>
        <v>0</v>
      </c>
      <c r="AB6" s="124">
        <f>IF(AND(O6&gt;0,H6&gt;0),(ROUND((W6*(R6-X6)+X6),2)),0)</f>
        <v>0</v>
      </c>
      <c r="AC6" s="124">
        <f>IF(R6&lt;AB6,R6,AB6)</f>
        <v>0</v>
      </c>
      <c r="AD6" s="125">
        <f>IF(AND(O6&gt;0,H6&gt;0,AB6&lt;R6),(ROUND(R6-AB6,2)),0)</f>
        <v>0</v>
      </c>
      <c r="AE6" s="53">
        <f>ROUND((Z6*G6)+(AC6*H6),2)</f>
        <v>0</v>
      </c>
      <c r="AF6" s="118">
        <f>IF(I6&gt;0,ROUND((AA6*G6)+(AD6*H6),2),0)</f>
        <v>0</v>
      </c>
      <c r="AG6" s="104"/>
    </row>
    <row r="7" spans="1:37" ht="24.95" customHeight="1" x14ac:dyDescent="0.25">
      <c r="A7" s="55"/>
      <c r="B7" s="2"/>
      <c r="C7" s="2"/>
      <c r="D7" s="4"/>
      <c r="E7" s="5"/>
      <c r="F7" s="5"/>
      <c r="G7" s="6"/>
      <c r="H7" s="6"/>
      <c r="I7" s="97">
        <f t="shared" ref="I7:I70" si="2">G7+H7</f>
        <v>0</v>
      </c>
      <c r="J7" s="222" t="str">
        <f t="shared" ref="J7:J70" si="3">IF(I7&gt;0,IF(E7="","Inserire periodo in colonne E e F ",IF(F7="","inserire periodo in colonne E e F",IF(G7="","Inserire gg. presenza in colonna G",IF(I7&gt;(F7-E7+1),"Errore n. max giorni! Verificare periodo inserito",IF(L7="","Inserire Isee in colonna L", IF(M7="","selezionare si/no colonna M",IF((F7-E7+1)=I7,"ok",""))))))),IF(AND(I7=0,E7&gt;0,F7&gt;0),"Inserire n. giorni in colonne G/H",""))</f>
        <v/>
      </c>
      <c r="K7" s="98" t="str">
        <f t="shared" ref="K7:K70" si="4">IF((I7&gt;0),(F7-E7+1)-H7,"")</f>
        <v/>
      </c>
      <c r="L7" s="7"/>
      <c r="M7" s="8" t="s">
        <v>41</v>
      </c>
      <c r="N7" s="15"/>
      <c r="O7" s="15"/>
      <c r="P7" s="222" t="str">
        <f t="shared" ref="P7:P70" si="5">IF(AND(G7&gt;0,N7=0),"Inserire tariffa in colonna N",IF(AND(N7&gt;0,G7=0),"Inserire giorni in colonna G",IF(AND(H7&gt;0,O7=""),"Inserire tariffa in colonna O",IF(AND(O7&gt;0,H7=0),"Inserire gg. assenza in colonna H",""))))</f>
        <v/>
      </c>
      <c r="Q7" s="99">
        <f>IF(N7=0,0,N7)</f>
        <v>0</v>
      </c>
      <c r="R7" s="100">
        <f t="shared" ref="R7:R70" si="6">IF(O7=0,0,O7)</f>
        <v>0</v>
      </c>
      <c r="S7" s="100">
        <f t="shared" ref="S7:S70" si="7">ROUND(G7*Q7,2)</f>
        <v>0</v>
      </c>
      <c r="T7" s="100">
        <f t="shared" ref="T7:T70" si="8">ROUND(H7*R7,2)</f>
        <v>0</v>
      </c>
      <c r="U7" s="9">
        <f t="shared" ref="U7:U70" si="9">ROUND(S7+T7,2)</f>
        <v>0</v>
      </c>
      <c r="V7" s="10">
        <f t="shared" ref="V7:V70" si="10">IF(L7=0,0,IF((L7&lt;5000),5000,L7))</f>
        <v>0</v>
      </c>
      <c r="W7" s="101">
        <f t="shared" ref="W7:W70" si="11">IF(V7=0,0,ROUND((V7-5000)/(20000-5000),2))</f>
        <v>0</v>
      </c>
      <c r="X7" s="102">
        <f t="shared" ref="X7:X70" si="12">IF(M7="NO",0,IF(M7="SI",17.82,0))</f>
        <v>0</v>
      </c>
      <c r="Y7" s="124">
        <f t="shared" ref="Y7:Y70" si="13">IF(AND(N7&gt;0,G7&gt;0),(ROUND((W7*(Q7-X7)+X7),2)),0)</f>
        <v>0</v>
      </c>
      <c r="Z7" s="124">
        <f t="shared" ref="Z7:Z70" si="14">IF(Q7&lt;Y7,Q7,Y7)</f>
        <v>0</v>
      </c>
      <c r="AA7" s="125">
        <f t="shared" ref="AA7:AA70" si="15">IF(AND(N7&gt;0,G7&gt;0,Y7&lt;Q7),ROUND(Q7-Y7,2),0)</f>
        <v>0</v>
      </c>
      <c r="AB7" s="124">
        <f t="shared" ref="AB7:AB70" si="16">IF(AND(O7&gt;0,H7&gt;0),(ROUND((W7*(R7-X7)+X7),2)),0)</f>
        <v>0</v>
      </c>
      <c r="AC7" s="124">
        <f t="shared" ref="AC7:AC70" si="17">IF(R7&lt;AB7,R7,AB7)</f>
        <v>0</v>
      </c>
      <c r="AD7" s="125">
        <f t="shared" ref="AD7:AD70" si="18">IF(AND(O7&gt;0,H7&gt;0,AB7&lt;R7),(ROUND(R7-AB7,2)),0)</f>
        <v>0</v>
      </c>
      <c r="AE7" s="53">
        <f t="shared" ref="AE7:AE70" si="19">ROUND((Z7*G7)+(AC7*H7),2)</f>
        <v>0</v>
      </c>
      <c r="AF7" s="118">
        <f t="shared" ref="AF7:AF70" si="20">IF(I7&gt;0,ROUND((AA7*G7)+(AD7*H7),2),0)</f>
        <v>0</v>
      </c>
      <c r="AG7" s="104"/>
      <c r="AH7" s="105"/>
    </row>
    <row r="8" spans="1:37" ht="24.95" customHeight="1" x14ac:dyDescent="0.25">
      <c r="A8" s="55"/>
      <c r="B8" s="2"/>
      <c r="C8" s="2"/>
      <c r="D8" s="4"/>
      <c r="E8" s="5"/>
      <c r="F8" s="5"/>
      <c r="G8" s="6"/>
      <c r="H8" s="6"/>
      <c r="I8" s="97">
        <f t="shared" si="2"/>
        <v>0</v>
      </c>
      <c r="J8" s="222" t="str">
        <f t="shared" si="3"/>
        <v/>
      </c>
      <c r="K8" s="98" t="str">
        <f t="shared" si="4"/>
        <v/>
      </c>
      <c r="L8" s="7"/>
      <c r="M8" s="8" t="s">
        <v>41</v>
      </c>
      <c r="N8" s="15"/>
      <c r="O8" s="15"/>
      <c r="P8" s="222" t="str">
        <f t="shared" si="5"/>
        <v/>
      </c>
      <c r="Q8" s="99">
        <f t="shared" ref="Q8:Q70" si="21">IF(N8=0,0,N8)</f>
        <v>0</v>
      </c>
      <c r="R8" s="100">
        <f t="shared" si="6"/>
        <v>0</v>
      </c>
      <c r="S8" s="100">
        <f t="shared" si="7"/>
        <v>0</v>
      </c>
      <c r="T8" s="100">
        <f t="shared" si="8"/>
        <v>0</v>
      </c>
      <c r="U8" s="9">
        <f t="shared" si="9"/>
        <v>0</v>
      </c>
      <c r="V8" s="10">
        <f t="shared" si="10"/>
        <v>0</v>
      </c>
      <c r="W8" s="101">
        <f t="shared" si="11"/>
        <v>0</v>
      </c>
      <c r="X8" s="102">
        <f t="shared" si="12"/>
        <v>0</v>
      </c>
      <c r="Y8" s="124">
        <f t="shared" si="13"/>
        <v>0</v>
      </c>
      <c r="Z8" s="124">
        <f t="shared" si="14"/>
        <v>0</v>
      </c>
      <c r="AA8" s="125">
        <f t="shared" si="15"/>
        <v>0</v>
      </c>
      <c r="AB8" s="124">
        <f t="shared" si="16"/>
        <v>0</v>
      </c>
      <c r="AC8" s="124">
        <f t="shared" si="17"/>
        <v>0</v>
      </c>
      <c r="AD8" s="125">
        <f t="shared" si="18"/>
        <v>0</v>
      </c>
      <c r="AE8" s="53">
        <f t="shared" si="19"/>
        <v>0</v>
      </c>
      <c r="AF8" s="118">
        <f t="shared" si="20"/>
        <v>0</v>
      </c>
      <c r="AG8" s="104"/>
    </row>
    <row r="9" spans="1:37" ht="24.95" customHeight="1" x14ac:dyDescent="0.25">
      <c r="A9" s="55"/>
      <c r="B9" s="2"/>
      <c r="C9" s="2"/>
      <c r="D9" s="4"/>
      <c r="E9" s="5"/>
      <c r="F9" s="5"/>
      <c r="G9" s="6"/>
      <c r="H9" s="6"/>
      <c r="I9" s="97">
        <f t="shared" si="2"/>
        <v>0</v>
      </c>
      <c r="J9" s="222" t="str">
        <f t="shared" si="3"/>
        <v/>
      </c>
      <c r="K9" s="98" t="str">
        <f t="shared" si="4"/>
        <v/>
      </c>
      <c r="L9" s="7"/>
      <c r="M9" s="8" t="s">
        <v>41</v>
      </c>
      <c r="N9" s="15"/>
      <c r="O9" s="15"/>
      <c r="P9" s="222" t="str">
        <f t="shared" si="5"/>
        <v/>
      </c>
      <c r="Q9" s="99">
        <f t="shared" si="21"/>
        <v>0</v>
      </c>
      <c r="R9" s="100">
        <f t="shared" si="6"/>
        <v>0</v>
      </c>
      <c r="S9" s="100">
        <f t="shared" si="7"/>
        <v>0</v>
      </c>
      <c r="T9" s="100">
        <f t="shared" si="8"/>
        <v>0</v>
      </c>
      <c r="U9" s="9">
        <f t="shared" si="9"/>
        <v>0</v>
      </c>
      <c r="V9" s="10">
        <f t="shared" si="10"/>
        <v>0</v>
      </c>
      <c r="W9" s="101">
        <f t="shared" si="11"/>
        <v>0</v>
      </c>
      <c r="X9" s="102">
        <f t="shared" si="12"/>
        <v>0</v>
      </c>
      <c r="Y9" s="124">
        <f t="shared" si="13"/>
        <v>0</v>
      </c>
      <c r="Z9" s="124">
        <f t="shared" si="14"/>
        <v>0</v>
      </c>
      <c r="AA9" s="125">
        <f t="shared" si="15"/>
        <v>0</v>
      </c>
      <c r="AB9" s="124">
        <f t="shared" si="16"/>
        <v>0</v>
      </c>
      <c r="AC9" s="124">
        <f t="shared" si="17"/>
        <v>0</v>
      </c>
      <c r="AD9" s="125">
        <f t="shared" si="18"/>
        <v>0</v>
      </c>
      <c r="AE9" s="53">
        <f t="shared" si="19"/>
        <v>0</v>
      </c>
      <c r="AF9" s="118">
        <f t="shared" si="20"/>
        <v>0</v>
      </c>
      <c r="AG9" s="104"/>
      <c r="AH9" s="105"/>
    </row>
    <row r="10" spans="1:37" ht="24.95" customHeight="1" x14ac:dyDescent="0.25">
      <c r="A10" s="55"/>
      <c r="B10" s="2"/>
      <c r="C10" s="2"/>
      <c r="D10" s="4"/>
      <c r="E10" s="5"/>
      <c r="F10" s="5"/>
      <c r="G10" s="6"/>
      <c r="H10" s="6"/>
      <c r="I10" s="97">
        <f t="shared" si="2"/>
        <v>0</v>
      </c>
      <c r="J10" s="222" t="str">
        <f t="shared" si="3"/>
        <v/>
      </c>
      <c r="K10" s="98" t="str">
        <f t="shared" si="4"/>
        <v/>
      </c>
      <c r="L10" s="7"/>
      <c r="M10" s="8" t="s">
        <v>41</v>
      </c>
      <c r="N10" s="15"/>
      <c r="O10" s="15"/>
      <c r="P10" s="222" t="str">
        <f t="shared" si="5"/>
        <v/>
      </c>
      <c r="Q10" s="99">
        <f t="shared" si="21"/>
        <v>0</v>
      </c>
      <c r="R10" s="100">
        <f t="shared" si="6"/>
        <v>0</v>
      </c>
      <c r="S10" s="100">
        <f t="shared" si="7"/>
        <v>0</v>
      </c>
      <c r="T10" s="100">
        <f t="shared" si="8"/>
        <v>0</v>
      </c>
      <c r="U10" s="9">
        <f t="shared" si="9"/>
        <v>0</v>
      </c>
      <c r="V10" s="10">
        <f t="shared" si="10"/>
        <v>0</v>
      </c>
      <c r="W10" s="101">
        <f t="shared" si="11"/>
        <v>0</v>
      </c>
      <c r="X10" s="102">
        <f t="shared" si="12"/>
        <v>0</v>
      </c>
      <c r="Y10" s="124">
        <f t="shared" si="13"/>
        <v>0</v>
      </c>
      <c r="Z10" s="124">
        <f t="shared" si="14"/>
        <v>0</v>
      </c>
      <c r="AA10" s="125">
        <f t="shared" si="15"/>
        <v>0</v>
      </c>
      <c r="AB10" s="124">
        <f t="shared" si="16"/>
        <v>0</v>
      </c>
      <c r="AC10" s="124">
        <f t="shared" si="17"/>
        <v>0</v>
      </c>
      <c r="AD10" s="125">
        <f t="shared" si="18"/>
        <v>0</v>
      </c>
      <c r="AE10" s="53">
        <f t="shared" si="19"/>
        <v>0</v>
      </c>
      <c r="AF10" s="118">
        <f t="shared" si="20"/>
        <v>0</v>
      </c>
      <c r="AG10" s="104"/>
    </row>
    <row r="11" spans="1:37" ht="24.95" customHeight="1" x14ac:dyDescent="0.25">
      <c r="A11" s="55"/>
      <c r="B11" s="2"/>
      <c r="C11" s="2"/>
      <c r="D11" s="4"/>
      <c r="E11" s="5"/>
      <c r="F11" s="5"/>
      <c r="G11" s="6"/>
      <c r="H11" s="6"/>
      <c r="I11" s="97">
        <f t="shared" si="2"/>
        <v>0</v>
      </c>
      <c r="J11" s="222" t="str">
        <f t="shared" si="3"/>
        <v/>
      </c>
      <c r="K11" s="98" t="str">
        <f t="shared" si="4"/>
        <v/>
      </c>
      <c r="L11" s="7"/>
      <c r="M11" s="8" t="s">
        <v>41</v>
      </c>
      <c r="N11" s="15"/>
      <c r="O11" s="15"/>
      <c r="P11" s="222" t="str">
        <f t="shared" si="5"/>
        <v/>
      </c>
      <c r="Q11" s="99">
        <f t="shared" si="21"/>
        <v>0</v>
      </c>
      <c r="R11" s="100">
        <f t="shared" si="6"/>
        <v>0</v>
      </c>
      <c r="S11" s="100">
        <f t="shared" si="7"/>
        <v>0</v>
      </c>
      <c r="T11" s="100">
        <f t="shared" si="8"/>
        <v>0</v>
      </c>
      <c r="U11" s="9">
        <f t="shared" si="9"/>
        <v>0</v>
      </c>
      <c r="V11" s="10">
        <f t="shared" si="10"/>
        <v>0</v>
      </c>
      <c r="W11" s="101">
        <f t="shared" si="11"/>
        <v>0</v>
      </c>
      <c r="X11" s="102">
        <f t="shared" si="12"/>
        <v>0</v>
      </c>
      <c r="Y11" s="124">
        <f t="shared" si="13"/>
        <v>0</v>
      </c>
      <c r="Z11" s="124">
        <f t="shared" si="14"/>
        <v>0</v>
      </c>
      <c r="AA11" s="125">
        <f t="shared" si="15"/>
        <v>0</v>
      </c>
      <c r="AB11" s="124">
        <f t="shared" si="16"/>
        <v>0</v>
      </c>
      <c r="AC11" s="124">
        <f t="shared" si="17"/>
        <v>0</v>
      </c>
      <c r="AD11" s="125">
        <f t="shared" si="18"/>
        <v>0</v>
      </c>
      <c r="AE11" s="53">
        <f t="shared" si="19"/>
        <v>0</v>
      </c>
      <c r="AF11" s="118">
        <f t="shared" si="20"/>
        <v>0</v>
      </c>
      <c r="AG11" s="104"/>
    </row>
    <row r="12" spans="1:37" ht="24.95" customHeight="1" x14ac:dyDescent="0.25">
      <c r="A12" s="55"/>
      <c r="B12" s="2"/>
      <c r="C12" s="2"/>
      <c r="D12" s="4"/>
      <c r="E12" s="5"/>
      <c r="F12" s="5"/>
      <c r="G12" s="6"/>
      <c r="H12" s="6"/>
      <c r="I12" s="97">
        <f t="shared" si="2"/>
        <v>0</v>
      </c>
      <c r="J12" s="222" t="str">
        <f t="shared" si="3"/>
        <v/>
      </c>
      <c r="K12" s="98" t="str">
        <f t="shared" si="4"/>
        <v/>
      </c>
      <c r="L12" s="7"/>
      <c r="M12" s="8" t="s">
        <v>41</v>
      </c>
      <c r="N12" s="15"/>
      <c r="O12" s="15"/>
      <c r="P12" s="222" t="str">
        <f t="shared" si="5"/>
        <v/>
      </c>
      <c r="Q12" s="99">
        <f t="shared" si="21"/>
        <v>0</v>
      </c>
      <c r="R12" s="100">
        <f t="shared" si="6"/>
        <v>0</v>
      </c>
      <c r="S12" s="100">
        <f t="shared" si="7"/>
        <v>0</v>
      </c>
      <c r="T12" s="100">
        <f t="shared" si="8"/>
        <v>0</v>
      </c>
      <c r="U12" s="9">
        <f t="shared" si="9"/>
        <v>0</v>
      </c>
      <c r="V12" s="10">
        <f t="shared" si="10"/>
        <v>0</v>
      </c>
      <c r="W12" s="101">
        <f t="shared" si="11"/>
        <v>0</v>
      </c>
      <c r="X12" s="102">
        <f t="shared" si="12"/>
        <v>0</v>
      </c>
      <c r="Y12" s="124">
        <f t="shared" si="13"/>
        <v>0</v>
      </c>
      <c r="Z12" s="124">
        <f t="shared" si="14"/>
        <v>0</v>
      </c>
      <c r="AA12" s="125">
        <f t="shared" si="15"/>
        <v>0</v>
      </c>
      <c r="AB12" s="124">
        <f t="shared" si="16"/>
        <v>0</v>
      </c>
      <c r="AC12" s="124">
        <f t="shared" si="17"/>
        <v>0</v>
      </c>
      <c r="AD12" s="125">
        <f t="shared" si="18"/>
        <v>0</v>
      </c>
      <c r="AE12" s="53">
        <f t="shared" si="19"/>
        <v>0</v>
      </c>
      <c r="AF12" s="118">
        <f t="shared" si="20"/>
        <v>0</v>
      </c>
      <c r="AG12" s="104"/>
    </row>
    <row r="13" spans="1:37" ht="24.95" customHeight="1" x14ac:dyDescent="0.25">
      <c r="A13" s="55"/>
      <c r="B13" s="2"/>
      <c r="C13" s="2"/>
      <c r="D13" s="4"/>
      <c r="E13" s="5"/>
      <c r="F13" s="5"/>
      <c r="G13" s="6"/>
      <c r="H13" s="6"/>
      <c r="I13" s="97">
        <f t="shared" si="2"/>
        <v>0</v>
      </c>
      <c r="J13" s="222" t="str">
        <f t="shared" si="3"/>
        <v/>
      </c>
      <c r="K13" s="98" t="str">
        <f t="shared" si="4"/>
        <v/>
      </c>
      <c r="L13" s="7"/>
      <c r="M13" s="8" t="s">
        <v>41</v>
      </c>
      <c r="N13" s="15"/>
      <c r="O13" s="15"/>
      <c r="P13" s="222" t="str">
        <f t="shared" si="5"/>
        <v/>
      </c>
      <c r="Q13" s="99">
        <f t="shared" si="21"/>
        <v>0</v>
      </c>
      <c r="R13" s="100">
        <f t="shared" si="6"/>
        <v>0</v>
      </c>
      <c r="S13" s="100">
        <f t="shared" si="7"/>
        <v>0</v>
      </c>
      <c r="T13" s="100">
        <f t="shared" si="8"/>
        <v>0</v>
      </c>
      <c r="U13" s="9">
        <f t="shared" si="9"/>
        <v>0</v>
      </c>
      <c r="V13" s="10">
        <f t="shared" si="10"/>
        <v>0</v>
      </c>
      <c r="W13" s="101">
        <f t="shared" si="11"/>
        <v>0</v>
      </c>
      <c r="X13" s="102">
        <f t="shared" si="12"/>
        <v>0</v>
      </c>
      <c r="Y13" s="124">
        <f t="shared" si="13"/>
        <v>0</v>
      </c>
      <c r="Z13" s="124">
        <f t="shared" si="14"/>
        <v>0</v>
      </c>
      <c r="AA13" s="125">
        <f t="shared" si="15"/>
        <v>0</v>
      </c>
      <c r="AB13" s="124">
        <f t="shared" si="16"/>
        <v>0</v>
      </c>
      <c r="AC13" s="124">
        <f t="shared" si="17"/>
        <v>0</v>
      </c>
      <c r="AD13" s="125">
        <f t="shared" si="18"/>
        <v>0</v>
      </c>
      <c r="AE13" s="53">
        <f t="shared" si="19"/>
        <v>0</v>
      </c>
      <c r="AF13" s="118">
        <f t="shared" si="20"/>
        <v>0</v>
      </c>
      <c r="AG13" s="104"/>
    </row>
    <row r="14" spans="1:37" ht="24.95" customHeight="1" x14ac:dyDescent="0.25">
      <c r="A14" s="55"/>
      <c r="B14" s="2"/>
      <c r="C14" s="2"/>
      <c r="D14" s="4"/>
      <c r="E14" s="5"/>
      <c r="F14" s="5"/>
      <c r="G14" s="6"/>
      <c r="H14" s="6"/>
      <c r="I14" s="97">
        <f t="shared" si="2"/>
        <v>0</v>
      </c>
      <c r="J14" s="222" t="str">
        <f t="shared" si="3"/>
        <v/>
      </c>
      <c r="K14" s="98" t="str">
        <f t="shared" si="4"/>
        <v/>
      </c>
      <c r="L14" s="7"/>
      <c r="M14" s="8" t="s">
        <v>41</v>
      </c>
      <c r="N14" s="15"/>
      <c r="O14" s="15"/>
      <c r="P14" s="222" t="str">
        <f t="shared" si="5"/>
        <v/>
      </c>
      <c r="Q14" s="99">
        <f t="shared" si="21"/>
        <v>0</v>
      </c>
      <c r="R14" s="100">
        <f t="shared" si="6"/>
        <v>0</v>
      </c>
      <c r="S14" s="100">
        <f t="shared" si="7"/>
        <v>0</v>
      </c>
      <c r="T14" s="100">
        <f t="shared" si="8"/>
        <v>0</v>
      </c>
      <c r="U14" s="9">
        <f t="shared" si="9"/>
        <v>0</v>
      </c>
      <c r="V14" s="10">
        <f t="shared" si="10"/>
        <v>0</v>
      </c>
      <c r="W14" s="101">
        <f t="shared" si="11"/>
        <v>0</v>
      </c>
      <c r="X14" s="102">
        <f t="shared" si="12"/>
        <v>0</v>
      </c>
      <c r="Y14" s="124">
        <f t="shared" si="13"/>
        <v>0</v>
      </c>
      <c r="Z14" s="124">
        <f t="shared" si="14"/>
        <v>0</v>
      </c>
      <c r="AA14" s="125">
        <f t="shared" si="15"/>
        <v>0</v>
      </c>
      <c r="AB14" s="124">
        <f t="shared" si="16"/>
        <v>0</v>
      </c>
      <c r="AC14" s="124">
        <f t="shared" si="17"/>
        <v>0</v>
      </c>
      <c r="AD14" s="125">
        <f t="shared" si="18"/>
        <v>0</v>
      </c>
      <c r="AE14" s="53">
        <f t="shared" si="19"/>
        <v>0</v>
      </c>
      <c r="AF14" s="118">
        <f t="shared" si="20"/>
        <v>0</v>
      </c>
      <c r="AG14" s="104"/>
    </row>
    <row r="15" spans="1:37" ht="24.95" customHeight="1" x14ac:dyDescent="0.25">
      <c r="A15" s="55"/>
      <c r="B15" s="2"/>
      <c r="C15" s="2"/>
      <c r="D15" s="4"/>
      <c r="E15" s="5"/>
      <c r="F15" s="5"/>
      <c r="G15" s="6"/>
      <c r="H15" s="6"/>
      <c r="I15" s="97">
        <f t="shared" si="2"/>
        <v>0</v>
      </c>
      <c r="J15" s="222" t="str">
        <f t="shared" si="3"/>
        <v/>
      </c>
      <c r="K15" s="98" t="str">
        <f t="shared" si="4"/>
        <v/>
      </c>
      <c r="L15" s="7"/>
      <c r="M15" s="8" t="s">
        <v>41</v>
      </c>
      <c r="N15" s="15"/>
      <c r="O15" s="15"/>
      <c r="P15" s="222" t="str">
        <f t="shared" si="5"/>
        <v/>
      </c>
      <c r="Q15" s="99">
        <f t="shared" si="21"/>
        <v>0</v>
      </c>
      <c r="R15" s="100">
        <f t="shared" si="6"/>
        <v>0</v>
      </c>
      <c r="S15" s="100">
        <f t="shared" si="7"/>
        <v>0</v>
      </c>
      <c r="T15" s="100">
        <f t="shared" si="8"/>
        <v>0</v>
      </c>
      <c r="U15" s="9">
        <f t="shared" si="9"/>
        <v>0</v>
      </c>
      <c r="V15" s="10">
        <f t="shared" si="10"/>
        <v>0</v>
      </c>
      <c r="W15" s="101">
        <f t="shared" si="11"/>
        <v>0</v>
      </c>
      <c r="X15" s="102">
        <f t="shared" si="12"/>
        <v>0</v>
      </c>
      <c r="Y15" s="124">
        <f t="shared" si="13"/>
        <v>0</v>
      </c>
      <c r="Z15" s="124">
        <f t="shared" si="14"/>
        <v>0</v>
      </c>
      <c r="AA15" s="125">
        <f t="shared" si="15"/>
        <v>0</v>
      </c>
      <c r="AB15" s="124">
        <f t="shared" si="16"/>
        <v>0</v>
      </c>
      <c r="AC15" s="124">
        <f t="shared" si="17"/>
        <v>0</v>
      </c>
      <c r="AD15" s="125">
        <f t="shared" si="18"/>
        <v>0</v>
      </c>
      <c r="AE15" s="53">
        <f t="shared" si="19"/>
        <v>0</v>
      </c>
      <c r="AF15" s="118">
        <f t="shared" si="20"/>
        <v>0</v>
      </c>
      <c r="AG15" s="104"/>
    </row>
    <row r="16" spans="1:37" ht="24.95" customHeight="1" x14ac:dyDescent="0.25">
      <c r="A16" s="55"/>
      <c r="B16" s="2"/>
      <c r="C16" s="2"/>
      <c r="D16" s="4"/>
      <c r="E16" s="5"/>
      <c r="F16" s="5"/>
      <c r="G16" s="6"/>
      <c r="H16" s="6"/>
      <c r="I16" s="97">
        <f t="shared" si="2"/>
        <v>0</v>
      </c>
      <c r="J16" s="222" t="str">
        <f t="shared" si="3"/>
        <v/>
      </c>
      <c r="K16" s="98" t="str">
        <f t="shared" si="4"/>
        <v/>
      </c>
      <c r="L16" s="7"/>
      <c r="M16" s="8" t="s">
        <v>41</v>
      </c>
      <c r="N16" s="15"/>
      <c r="O16" s="15"/>
      <c r="P16" s="222" t="str">
        <f t="shared" si="5"/>
        <v/>
      </c>
      <c r="Q16" s="99">
        <f t="shared" si="21"/>
        <v>0</v>
      </c>
      <c r="R16" s="100">
        <f t="shared" si="6"/>
        <v>0</v>
      </c>
      <c r="S16" s="100">
        <f t="shared" si="7"/>
        <v>0</v>
      </c>
      <c r="T16" s="100">
        <f t="shared" si="8"/>
        <v>0</v>
      </c>
      <c r="U16" s="9">
        <f t="shared" si="9"/>
        <v>0</v>
      </c>
      <c r="V16" s="10">
        <f t="shared" si="10"/>
        <v>0</v>
      </c>
      <c r="W16" s="101">
        <f t="shared" si="11"/>
        <v>0</v>
      </c>
      <c r="X16" s="102">
        <f t="shared" si="12"/>
        <v>0</v>
      </c>
      <c r="Y16" s="124">
        <f t="shared" si="13"/>
        <v>0</v>
      </c>
      <c r="Z16" s="124">
        <f t="shared" si="14"/>
        <v>0</v>
      </c>
      <c r="AA16" s="125">
        <f t="shared" si="15"/>
        <v>0</v>
      </c>
      <c r="AB16" s="124">
        <f t="shared" si="16"/>
        <v>0</v>
      </c>
      <c r="AC16" s="124">
        <f t="shared" si="17"/>
        <v>0</v>
      </c>
      <c r="AD16" s="125">
        <f t="shared" si="18"/>
        <v>0</v>
      </c>
      <c r="AE16" s="53">
        <f t="shared" si="19"/>
        <v>0</v>
      </c>
      <c r="AF16" s="118">
        <f t="shared" si="20"/>
        <v>0</v>
      </c>
      <c r="AG16" s="104"/>
    </row>
    <row r="17" spans="1:33" ht="24.95" customHeight="1" x14ac:dyDescent="0.25">
      <c r="A17" s="55"/>
      <c r="B17" s="2"/>
      <c r="C17" s="2"/>
      <c r="D17" s="4"/>
      <c r="E17" s="5"/>
      <c r="F17" s="5"/>
      <c r="G17" s="6"/>
      <c r="H17" s="6"/>
      <c r="I17" s="97">
        <f t="shared" si="2"/>
        <v>0</v>
      </c>
      <c r="J17" s="222" t="str">
        <f t="shared" si="3"/>
        <v/>
      </c>
      <c r="K17" s="98" t="str">
        <f t="shared" si="4"/>
        <v/>
      </c>
      <c r="L17" s="7"/>
      <c r="M17" s="8" t="s">
        <v>41</v>
      </c>
      <c r="N17" s="15"/>
      <c r="O17" s="15"/>
      <c r="P17" s="222" t="str">
        <f t="shared" si="5"/>
        <v/>
      </c>
      <c r="Q17" s="99">
        <f t="shared" si="21"/>
        <v>0</v>
      </c>
      <c r="R17" s="100">
        <f t="shared" si="6"/>
        <v>0</v>
      </c>
      <c r="S17" s="100">
        <f t="shared" si="7"/>
        <v>0</v>
      </c>
      <c r="T17" s="100">
        <f t="shared" si="8"/>
        <v>0</v>
      </c>
      <c r="U17" s="9">
        <f t="shared" si="9"/>
        <v>0</v>
      </c>
      <c r="V17" s="10">
        <f t="shared" si="10"/>
        <v>0</v>
      </c>
      <c r="W17" s="101">
        <f t="shared" si="11"/>
        <v>0</v>
      </c>
      <c r="X17" s="102">
        <f t="shared" si="12"/>
        <v>0</v>
      </c>
      <c r="Y17" s="124">
        <f t="shared" si="13"/>
        <v>0</v>
      </c>
      <c r="Z17" s="124">
        <f t="shared" si="14"/>
        <v>0</v>
      </c>
      <c r="AA17" s="125">
        <f t="shared" si="15"/>
        <v>0</v>
      </c>
      <c r="AB17" s="124">
        <f t="shared" si="16"/>
        <v>0</v>
      </c>
      <c r="AC17" s="124">
        <f t="shared" si="17"/>
        <v>0</v>
      </c>
      <c r="AD17" s="125">
        <f t="shared" si="18"/>
        <v>0</v>
      </c>
      <c r="AE17" s="53">
        <f t="shared" si="19"/>
        <v>0</v>
      </c>
      <c r="AF17" s="118">
        <f t="shared" si="20"/>
        <v>0</v>
      </c>
      <c r="AG17" s="104"/>
    </row>
    <row r="18" spans="1:33" ht="24.95" customHeight="1" x14ac:dyDescent="0.25">
      <c r="A18" s="55"/>
      <c r="B18" s="2"/>
      <c r="C18" s="2"/>
      <c r="D18" s="4"/>
      <c r="E18" s="5"/>
      <c r="F18" s="5"/>
      <c r="G18" s="6"/>
      <c r="H18" s="6"/>
      <c r="I18" s="97">
        <f t="shared" si="2"/>
        <v>0</v>
      </c>
      <c r="J18" s="222" t="str">
        <f t="shared" si="3"/>
        <v/>
      </c>
      <c r="K18" s="98" t="str">
        <f t="shared" si="4"/>
        <v/>
      </c>
      <c r="L18" s="7"/>
      <c r="M18" s="8" t="s">
        <v>41</v>
      </c>
      <c r="N18" s="15"/>
      <c r="O18" s="15"/>
      <c r="P18" s="222" t="str">
        <f t="shared" si="5"/>
        <v/>
      </c>
      <c r="Q18" s="99">
        <f t="shared" si="21"/>
        <v>0</v>
      </c>
      <c r="R18" s="100">
        <f t="shared" si="6"/>
        <v>0</v>
      </c>
      <c r="S18" s="100">
        <f t="shared" si="7"/>
        <v>0</v>
      </c>
      <c r="T18" s="100">
        <f t="shared" si="8"/>
        <v>0</v>
      </c>
      <c r="U18" s="9">
        <f t="shared" si="9"/>
        <v>0</v>
      </c>
      <c r="V18" s="10">
        <f t="shared" si="10"/>
        <v>0</v>
      </c>
      <c r="W18" s="101">
        <f t="shared" si="11"/>
        <v>0</v>
      </c>
      <c r="X18" s="102">
        <f t="shared" si="12"/>
        <v>0</v>
      </c>
      <c r="Y18" s="124">
        <f t="shared" si="13"/>
        <v>0</v>
      </c>
      <c r="Z18" s="124">
        <f t="shared" si="14"/>
        <v>0</v>
      </c>
      <c r="AA18" s="125">
        <f t="shared" si="15"/>
        <v>0</v>
      </c>
      <c r="AB18" s="124">
        <f t="shared" si="16"/>
        <v>0</v>
      </c>
      <c r="AC18" s="124">
        <f t="shared" si="17"/>
        <v>0</v>
      </c>
      <c r="AD18" s="125">
        <f t="shared" si="18"/>
        <v>0</v>
      </c>
      <c r="AE18" s="53">
        <f t="shared" si="19"/>
        <v>0</v>
      </c>
      <c r="AF18" s="118">
        <f t="shared" si="20"/>
        <v>0</v>
      </c>
      <c r="AG18" s="104"/>
    </row>
    <row r="19" spans="1:33" ht="24.95" customHeight="1" x14ac:dyDescent="0.25">
      <c r="A19" s="55"/>
      <c r="B19" s="2"/>
      <c r="C19" s="2"/>
      <c r="D19" s="4"/>
      <c r="E19" s="5"/>
      <c r="F19" s="5"/>
      <c r="G19" s="6"/>
      <c r="H19" s="6"/>
      <c r="I19" s="97">
        <f t="shared" si="2"/>
        <v>0</v>
      </c>
      <c r="J19" s="222" t="str">
        <f t="shared" si="3"/>
        <v/>
      </c>
      <c r="K19" s="98" t="str">
        <f t="shared" si="4"/>
        <v/>
      </c>
      <c r="L19" s="7"/>
      <c r="M19" s="8" t="s">
        <v>41</v>
      </c>
      <c r="N19" s="15"/>
      <c r="O19" s="15"/>
      <c r="P19" s="222" t="str">
        <f t="shared" si="5"/>
        <v/>
      </c>
      <c r="Q19" s="99">
        <f t="shared" si="21"/>
        <v>0</v>
      </c>
      <c r="R19" s="100">
        <f t="shared" si="6"/>
        <v>0</v>
      </c>
      <c r="S19" s="100">
        <f t="shared" si="7"/>
        <v>0</v>
      </c>
      <c r="T19" s="100">
        <f t="shared" si="8"/>
        <v>0</v>
      </c>
      <c r="U19" s="9">
        <f t="shared" si="9"/>
        <v>0</v>
      </c>
      <c r="V19" s="10">
        <f t="shared" si="10"/>
        <v>0</v>
      </c>
      <c r="W19" s="101">
        <f t="shared" si="11"/>
        <v>0</v>
      </c>
      <c r="X19" s="102">
        <f t="shared" si="12"/>
        <v>0</v>
      </c>
      <c r="Y19" s="124">
        <f t="shared" si="13"/>
        <v>0</v>
      </c>
      <c r="Z19" s="124">
        <f t="shared" si="14"/>
        <v>0</v>
      </c>
      <c r="AA19" s="125">
        <f t="shared" si="15"/>
        <v>0</v>
      </c>
      <c r="AB19" s="124">
        <f t="shared" si="16"/>
        <v>0</v>
      </c>
      <c r="AC19" s="124">
        <f t="shared" si="17"/>
        <v>0</v>
      </c>
      <c r="AD19" s="125">
        <f t="shared" si="18"/>
        <v>0</v>
      </c>
      <c r="AE19" s="53">
        <f t="shared" si="19"/>
        <v>0</v>
      </c>
      <c r="AF19" s="118">
        <f t="shared" si="20"/>
        <v>0</v>
      </c>
      <c r="AG19" s="104"/>
    </row>
    <row r="20" spans="1:33" ht="24.95" customHeight="1" x14ac:dyDescent="0.25">
      <c r="A20" s="55"/>
      <c r="B20" s="2"/>
      <c r="C20" s="2"/>
      <c r="D20" s="4"/>
      <c r="E20" s="5"/>
      <c r="F20" s="5"/>
      <c r="G20" s="6"/>
      <c r="H20" s="6"/>
      <c r="I20" s="97">
        <f t="shared" si="2"/>
        <v>0</v>
      </c>
      <c r="J20" s="222" t="str">
        <f t="shared" si="3"/>
        <v/>
      </c>
      <c r="K20" s="98" t="str">
        <f t="shared" si="4"/>
        <v/>
      </c>
      <c r="L20" s="7"/>
      <c r="M20" s="8" t="s">
        <v>41</v>
      </c>
      <c r="N20" s="15"/>
      <c r="O20" s="15"/>
      <c r="P20" s="222" t="str">
        <f t="shared" si="5"/>
        <v/>
      </c>
      <c r="Q20" s="99">
        <f t="shared" si="21"/>
        <v>0</v>
      </c>
      <c r="R20" s="100">
        <f t="shared" si="6"/>
        <v>0</v>
      </c>
      <c r="S20" s="100">
        <f t="shared" si="7"/>
        <v>0</v>
      </c>
      <c r="T20" s="100">
        <f t="shared" si="8"/>
        <v>0</v>
      </c>
      <c r="U20" s="9">
        <f t="shared" si="9"/>
        <v>0</v>
      </c>
      <c r="V20" s="10">
        <f t="shared" si="10"/>
        <v>0</v>
      </c>
      <c r="W20" s="101">
        <f t="shared" si="11"/>
        <v>0</v>
      </c>
      <c r="X20" s="102">
        <f t="shared" si="12"/>
        <v>0</v>
      </c>
      <c r="Y20" s="124">
        <f t="shared" si="13"/>
        <v>0</v>
      </c>
      <c r="Z20" s="124">
        <f t="shared" si="14"/>
        <v>0</v>
      </c>
      <c r="AA20" s="125">
        <f t="shared" si="15"/>
        <v>0</v>
      </c>
      <c r="AB20" s="124">
        <f t="shared" si="16"/>
        <v>0</v>
      </c>
      <c r="AC20" s="124">
        <f t="shared" si="17"/>
        <v>0</v>
      </c>
      <c r="AD20" s="125">
        <f t="shared" si="18"/>
        <v>0</v>
      </c>
      <c r="AE20" s="53">
        <f t="shared" si="19"/>
        <v>0</v>
      </c>
      <c r="AF20" s="118">
        <f t="shared" si="20"/>
        <v>0</v>
      </c>
      <c r="AG20" s="104"/>
    </row>
    <row r="21" spans="1:33" ht="24.95" customHeight="1" x14ac:dyDescent="0.25">
      <c r="A21" s="55"/>
      <c r="B21" s="2"/>
      <c r="C21" s="2"/>
      <c r="D21" s="4"/>
      <c r="E21" s="5"/>
      <c r="F21" s="5"/>
      <c r="G21" s="6"/>
      <c r="H21" s="6"/>
      <c r="I21" s="97">
        <f t="shared" si="2"/>
        <v>0</v>
      </c>
      <c r="J21" s="222" t="str">
        <f t="shared" si="3"/>
        <v/>
      </c>
      <c r="K21" s="98" t="str">
        <f t="shared" si="4"/>
        <v/>
      </c>
      <c r="L21" s="7"/>
      <c r="M21" s="8" t="s">
        <v>41</v>
      </c>
      <c r="N21" s="15"/>
      <c r="O21" s="15"/>
      <c r="P21" s="222" t="str">
        <f t="shared" si="5"/>
        <v/>
      </c>
      <c r="Q21" s="99">
        <f t="shared" si="21"/>
        <v>0</v>
      </c>
      <c r="R21" s="100">
        <f t="shared" si="6"/>
        <v>0</v>
      </c>
      <c r="S21" s="100">
        <f t="shared" si="7"/>
        <v>0</v>
      </c>
      <c r="T21" s="100">
        <f t="shared" si="8"/>
        <v>0</v>
      </c>
      <c r="U21" s="9">
        <f t="shared" si="9"/>
        <v>0</v>
      </c>
      <c r="V21" s="10">
        <f t="shared" si="10"/>
        <v>0</v>
      </c>
      <c r="W21" s="101">
        <f t="shared" si="11"/>
        <v>0</v>
      </c>
      <c r="X21" s="102">
        <f t="shared" si="12"/>
        <v>0</v>
      </c>
      <c r="Y21" s="124">
        <f t="shared" si="13"/>
        <v>0</v>
      </c>
      <c r="Z21" s="124">
        <f t="shared" si="14"/>
        <v>0</v>
      </c>
      <c r="AA21" s="125">
        <f t="shared" si="15"/>
        <v>0</v>
      </c>
      <c r="AB21" s="124">
        <f t="shared" si="16"/>
        <v>0</v>
      </c>
      <c r="AC21" s="124">
        <f t="shared" si="17"/>
        <v>0</v>
      </c>
      <c r="AD21" s="125">
        <f t="shared" si="18"/>
        <v>0</v>
      </c>
      <c r="AE21" s="53">
        <f t="shared" si="19"/>
        <v>0</v>
      </c>
      <c r="AF21" s="118">
        <f t="shared" si="20"/>
        <v>0</v>
      </c>
      <c r="AG21" s="104"/>
    </row>
    <row r="22" spans="1:33" ht="24.95" customHeight="1" x14ac:dyDescent="0.25">
      <c r="A22" s="55"/>
      <c r="B22" s="2"/>
      <c r="C22" s="2"/>
      <c r="D22" s="4"/>
      <c r="E22" s="5"/>
      <c r="F22" s="5"/>
      <c r="G22" s="6"/>
      <c r="H22" s="6"/>
      <c r="I22" s="97">
        <f t="shared" si="2"/>
        <v>0</v>
      </c>
      <c r="J22" s="222" t="str">
        <f t="shared" si="3"/>
        <v/>
      </c>
      <c r="K22" s="98" t="str">
        <f t="shared" si="4"/>
        <v/>
      </c>
      <c r="L22" s="7"/>
      <c r="M22" s="8" t="s">
        <v>41</v>
      </c>
      <c r="N22" s="15"/>
      <c r="O22" s="15"/>
      <c r="P22" s="222" t="str">
        <f t="shared" si="5"/>
        <v/>
      </c>
      <c r="Q22" s="99">
        <f t="shared" si="21"/>
        <v>0</v>
      </c>
      <c r="R22" s="100">
        <f t="shared" si="6"/>
        <v>0</v>
      </c>
      <c r="S22" s="100">
        <f t="shared" si="7"/>
        <v>0</v>
      </c>
      <c r="T22" s="100">
        <f t="shared" si="8"/>
        <v>0</v>
      </c>
      <c r="U22" s="9">
        <f t="shared" si="9"/>
        <v>0</v>
      </c>
      <c r="V22" s="10">
        <f t="shared" si="10"/>
        <v>0</v>
      </c>
      <c r="W22" s="101">
        <f t="shared" si="11"/>
        <v>0</v>
      </c>
      <c r="X22" s="102">
        <f t="shared" si="12"/>
        <v>0</v>
      </c>
      <c r="Y22" s="124">
        <f t="shared" si="13"/>
        <v>0</v>
      </c>
      <c r="Z22" s="124">
        <f t="shared" si="14"/>
        <v>0</v>
      </c>
      <c r="AA22" s="125">
        <f t="shared" si="15"/>
        <v>0</v>
      </c>
      <c r="AB22" s="124">
        <f t="shared" si="16"/>
        <v>0</v>
      </c>
      <c r="AC22" s="124">
        <f t="shared" si="17"/>
        <v>0</v>
      </c>
      <c r="AD22" s="125">
        <f t="shared" si="18"/>
        <v>0</v>
      </c>
      <c r="AE22" s="53">
        <f t="shared" si="19"/>
        <v>0</v>
      </c>
      <c r="AF22" s="118">
        <f t="shared" si="20"/>
        <v>0</v>
      </c>
      <c r="AG22" s="104"/>
    </row>
    <row r="23" spans="1:33" ht="24.95" customHeight="1" x14ac:dyDescent="0.25">
      <c r="A23" s="55"/>
      <c r="B23" s="2"/>
      <c r="C23" s="2"/>
      <c r="D23" s="4"/>
      <c r="E23" s="5"/>
      <c r="F23" s="5"/>
      <c r="G23" s="6"/>
      <c r="H23" s="6"/>
      <c r="I23" s="97">
        <f t="shared" si="2"/>
        <v>0</v>
      </c>
      <c r="J23" s="222" t="str">
        <f t="shared" si="3"/>
        <v/>
      </c>
      <c r="K23" s="98" t="str">
        <f t="shared" si="4"/>
        <v/>
      </c>
      <c r="L23" s="7"/>
      <c r="M23" s="8" t="s">
        <v>41</v>
      </c>
      <c r="N23" s="15"/>
      <c r="O23" s="15"/>
      <c r="P23" s="222" t="str">
        <f t="shared" si="5"/>
        <v/>
      </c>
      <c r="Q23" s="99">
        <f t="shared" si="21"/>
        <v>0</v>
      </c>
      <c r="R23" s="100">
        <f t="shared" si="6"/>
        <v>0</v>
      </c>
      <c r="S23" s="100">
        <f t="shared" si="7"/>
        <v>0</v>
      </c>
      <c r="T23" s="100">
        <f t="shared" si="8"/>
        <v>0</v>
      </c>
      <c r="U23" s="9">
        <f t="shared" si="9"/>
        <v>0</v>
      </c>
      <c r="V23" s="10">
        <f t="shared" si="10"/>
        <v>0</v>
      </c>
      <c r="W23" s="101">
        <f t="shared" si="11"/>
        <v>0</v>
      </c>
      <c r="X23" s="102">
        <f t="shared" si="12"/>
        <v>0</v>
      </c>
      <c r="Y23" s="124">
        <f t="shared" si="13"/>
        <v>0</v>
      </c>
      <c r="Z23" s="124">
        <f t="shared" si="14"/>
        <v>0</v>
      </c>
      <c r="AA23" s="125">
        <f t="shared" si="15"/>
        <v>0</v>
      </c>
      <c r="AB23" s="124">
        <f t="shared" si="16"/>
        <v>0</v>
      </c>
      <c r="AC23" s="124">
        <f t="shared" si="17"/>
        <v>0</v>
      </c>
      <c r="AD23" s="125">
        <f t="shared" si="18"/>
        <v>0</v>
      </c>
      <c r="AE23" s="53">
        <f t="shared" si="19"/>
        <v>0</v>
      </c>
      <c r="AF23" s="118">
        <f t="shared" si="20"/>
        <v>0</v>
      </c>
      <c r="AG23" s="104"/>
    </row>
    <row r="24" spans="1:33" ht="24.95" customHeight="1" x14ac:dyDescent="0.25">
      <c r="A24" s="55"/>
      <c r="B24" s="2"/>
      <c r="C24" s="2"/>
      <c r="D24" s="4"/>
      <c r="E24" s="5"/>
      <c r="F24" s="5"/>
      <c r="G24" s="6"/>
      <c r="H24" s="6"/>
      <c r="I24" s="97">
        <f t="shared" si="2"/>
        <v>0</v>
      </c>
      <c r="J24" s="222" t="str">
        <f t="shared" si="3"/>
        <v/>
      </c>
      <c r="K24" s="98" t="str">
        <f t="shared" si="4"/>
        <v/>
      </c>
      <c r="L24" s="7"/>
      <c r="M24" s="8" t="s">
        <v>41</v>
      </c>
      <c r="N24" s="15"/>
      <c r="O24" s="15"/>
      <c r="P24" s="222" t="str">
        <f t="shared" si="5"/>
        <v/>
      </c>
      <c r="Q24" s="99">
        <f t="shared" si="21"/>
        <v>0</v>
      </c>
      <c r="R24" s="100">
        <f t="shared" si="6"/>
        <v>0</v>
      </c>
      <c r="S24" s="100">
        <f t="shared" si="7"/>
        <v>0</v>
      </c>
      <c r="T24" s="100">
        <f t="shared" si="8"/>
        <v>0</v>
      </c>
      <c r="U24" s="9">
        <f t="shared" si="9"/>
        <v>0</v>
      </c>
      <c r="V24" s="10">
        <f t="shared" si="10"/>
        <v>0</v>
      </c>
      <c r="W24" s="101">
        <f t="shared" si="11"/>
        <v>0</v>
      </c>
      <c r="X24" s="102">
        <f t="shared" si="12"/>
        <v>0</v>
      </c>
      <c r="Y24" s="124">
        <f t="shared" si="13"/>
        <v>0</v>
      </c>
      <c r="Z24" s="124">
        <f t="shared" si="14"/>
        <v>0</v>
      </c>
      <c r="AA24" s="125">
        <f t="shared" si="15"/>
        <v>0</v>
      </c>
      <c r="AB24" s="124">
        <f t="shared" si="16"/>
        <v>0</v>
      </c>
      <c r="AC24" s="124">
        <f t="shared" si="17"/>
        <v>0</v>
      </c>
      <c r="AD24" s="125">
        <f t="shared" si="18"/>
        <v>0</v>
      </c>
      <c r="AE24" s="53">
        <f t="shared" si="19"/>
        <v>0</v>
      </c>
      <c r="AF24" s="118">
        <f t="shared" si="20"/>
        <v>0</v>
      </c>
      <c r="AG24" s="104"/>
    </row>
    <row r="25" spans="1:33" ht="24.95" customHeight="1" x14ac:dyDescent="0.25">
      <c r="A25" s="55"/>
      <c r="B25" s="2"/>
      <c r="C25" s="2"/>
      <c r="D25" s="4"/>
      <c r="E25" s="5"/>
      <c r="F25" s="5"/>
      <c r="G25" s="6"/>
      <c r="H25" s="6"/>
      <c r="I25" s="97">
        <f t="shared" si="2"/>
        <v>0</v>
      </c>
      <c r="J25" s="222" t="str">
        <f t="shared" si="3"/>
        <v/>
      </c>
      <c r="K25" s="98" t="str">
        <f t="shared" si="4"/>
        <v/>
      </c>
      <c r="L25" s="7"/>
      <c r="M25" s="8" t="s">
        <v>41</v>
      </c>
      <c r="N25" s="15"/>
      <c r="O25" s="15"/>
      <c r="P25" s="222" t="str">
        <f t="shared" si="5"/>
        <v/>
      </c>
      <c r="Q25" s="99">
        <f t="shared" si="21"/>
        <v>0</v>
      </c>
      <c r="R25" s="100">
        <f t="shared" si="6"/>
        <v>0</v>
      </c>
      <c r="S25" s="100">
        <f t="shared" si="7"/>
        <v>0</v>
      </c>
      <c r="T25" s="100">
        <f t="shared" si="8"/>
        <v>0</v>
      </c>
      <c r="U25" s="9">
        <f t="shared" si="9"/>
        <v>0</v>
      </c>
      <c r="V25" s="10">
        <f t="shared" si="10"/>
        <v>0</v>
      </c>
      <c r="W25" s="101">
        <f t="shared" si="11"/>
        <v>0</v>
      </c>
      <c r="X25" s="102">
        <f t="shared" si="12"/>
        <v>0</v>
      </c>
      <c r="Y25" s="124">
        <f t="shared" si="13"/>
        <v>0</v>
      </c>
      <c r="Z25" s="124">
        <f t="shared" si="14"/>
        <v>0</v>
      </c>
      <c r="AA25" s="125">
        <f t="shared" si="15"/>
        <v>0</v>
      </c>
      <c r="AB25" s="124">
        <f t="shared" si="16"/>
        <v>0</v>
      </c>
      <c r="AC25" s="124">
        <f t="shared" si="17"/>
        <v>0</v>
      </c>
      <c r="AD25" s="125">
        <f t="shared" si="18"/>
        <v>0</v>
      </c>
      <c r="AE25" s="53">
        <f t="shared" si="19"/>
        <v>0</v>
      </c>
      <c r="AF25" s="118">
        <f t="shared" si="20"/>
        <v>0</v>
      </c>
      <c r="AG25" s="104"/>
    </row>
    <row r="26" spans="1:33" ht="24.95" customHeight="1" x14ac:dyDescent="0.25">
      <c r="A26" s="55"/>
      <c r="B26" s="2"/>
      <c r="C26" s="2"/>
      <c r="D26" s="4"/>
      <c r="E26" s="5"/>
      <c r="F26" s="5"/>
      <c r="G26" s="6"/>
      <c r="H26" s="6"/>
      <c r="I26" s="97">
        <f t="shared" si="2"/>
        <v>0</v>
      </c>
      <c r="J26" s="222" t="str">
        <f t="shared" si="3"/>
        <v/>
      </c>
      <c r="K26" s="98" t="str">
        <f t="shared" si="4"/>
        <v/>
      </c>
      <c r="L26" s="7"/>
      <c r="M26" s="8" t="s">
        <v>41</v>
      </c>
      <c r="N26" s="15"/>
      <c r="O26" s="15"/>
      <c r="P26" s="222" t="str">
        <f t="shared" si="5"/>
        <v/>
      </c>
      <c r="Q26" s="99">
        <f t="shared" si="21"/>
        <v>0</v>
      </c>
      <c r="R26" s="100">
        <f t="shared" si="6"/>
        <v>0</v>
      </c>
      <c r="S26" s="100">
        <f t="shared" si="7"/>
        <v>0</v>
      </c>
      <c r="T26" s="100">
        <f t="shared" si="8"/>
        <v>0</v>
      </c>
      <c r="U26" s="9">
        <f t="shared" si="9"/>
        <v>0</v>
      </c>
      <c r="V26" s="10">
        <f t="shared" si="10"/>
        <v>0</v>
      </c>
      <c r="W26" s="101">
        <f t="shared" si="11"/>
        <v>0</v>
      </c>
      <c r="X26" s="102">
        <f t="shared" si="12"/>
        <v>0</v>
      </c>
      <c r="Y26" s="124">
        <f t="shared" si="13"/>
        <v>0</v>
      </c>
      <c r="Z26" s="124">
        <f t="shared" si="14"/>
        <v>0</v>
      </c>
      <c r="AA26" s="125">
        <f t="shared" si="15"/>
        <v>0</v>
      </c>
      <c r="AB26" s="124">
        <f t="shared" si="16"/>
        <v>0</v>
      </c>
      <c r="AC26" s="124">
        <f t="shared" si="17"/>
        <v>0</v>
      </c>
      <c r="AD26" s="125">
        <f t="shared" si="18"/>
        <v>0</v>
      </c>
      <c r="AE26" s="53">
        <f t="shared" si="19"/>
        <v>0</v>
      </c>
      <c r="AF26" s="118">
        <f t="shared" si="20"/>
        <v>0</v>
      </c>
      <c r="AG26" s="104"/>
    </row>
    <row r="27" spans="1:33" ht="24.95" customHeight="1" x14ac:dyDescent="0.25">
      <c r="A27" s="55"/>
      <c r="B27" s="2"/>
      <c r="C27" s="2"/>
      <c r="D27" s="4"/>
      <c r="E27" s="5"/>
      <c r="F27" s="5"/>
      <c r="G27" s="6"/>
      <c r="H27" s="6"/>
      <c r="I27" s="97">
        <f t="shared" si="2"/>
        <v>0</v>
      </c>
      <c r="J27" s="222" t="str">
        <f t="shared" si="3"/>
        <v/>
      </c>
      <c r="K27" s="98" t="str">
        <f t="shared" si="4"/>
        <v/>
      </c>
      <c r="L27" s="7"/>
      <c r="M27" s="8" t="s">
        <v>41</v>
      </c>
      <c r="N27" s="15"/>
      <c r="O27" s="15"/>
      <c r="P27" s="222" t="str">
        <f t="shared" si="5"/>
        <v/>
      </c>
      <c r="Q27" s="99">
        <f t="shared" si="21"/>
        <v>0</v>
      </c>
      <c r="R27" s="100">
        <f t="shared" si="6"/>
        <v>0</v>
      </c>
      <c r="S27" s="100">
        <f t="shared" si="7"/>
        <v>0</v>
      </c>
      <c r="T27" s="100">
        <f t="shared" si="8"/>
        <v>0</v>
      </c>
      <c r="U27" s="9">
        <f t="shared" si="9"/>
        <v>0</v>
      </c>
      <c r="V27" s="10">
        <f t="shared" si="10"/>
        <v>0</v>
      </c>
      <c r="W27" s="101">
        <f t="shared" si="11"/>
        <v>0</v>
      </c>
      <c r="X27" s="102">
        <f t="shared" si="12"/>
        <v>0</v>
      </c>
      <c r="Y27" s="124">
        <f t="shared" si="13"/>
        <v>0</v>
      </c>
      <c r="Z27" s="124">
        <f t="shared" si="14"/>
        <v>0</v>
      </c>
      <c r="AA27" s="125">
        <f t="shared" si="15"/>
        <v>0</v>
      </c>
      <c r="AB27" s="124">
        <f t="shared" si="16"/>
        <v>0</v>
      </c>
      <c r="AC27" s="124">
        <f t="shared" si="17"/>
        <v>0</v>
      </c>
      <c r="AD27" s="125">
        <f t="shared" si="18"/>
        <v>0</v>
      </c>
      <c r="AE27" s="53">
        <f t="shared" si="19"/>
        <v>0</v>
      </c>
      <c r="AF27" s="118">
        <f t="shared" si="20"/>
        <v>0</v>
      </c>
      <c r="AG27" s="104"/>
    </row>
    <row r="28" spans="1:33" ht="24.95" customHeight="1" x14ac:dyDescent="0.25">
      <c r="A28" s="55"/>
      <c r="B28" s="2"/>
      <c r="C28" s="2"/>
      <c r="D28" s="4"/>
      <c r="E28" s="5"/>
      <c r="F28" s="5"/>
      <c r="G28" s="6"/>
      <c r="H28" s="6"/>
      <c r="I28" s="97">
        <f t="shared" si="2"/>
        <v>0</v>
      </c>
      <c r="J28" s="222" t="str">
        <f t="shared" si="3"/>
        <v/>
      </c>
      <c r="K28" s="98" t="str">
        <f t="shared" si="4"/>
        <v/>
      </c>
      <c r="L28" s="7"/>
      <c r="M28" s="8" t="s">
        <v>41</v>
      </c>
      <c r="N28" s="15"/>
      <c r="O28" s="15"/>
      <c r="P28" s="222" t="str">
        <f t="shared" si="5"/>
        <v/>
      </c>
      <c r="Q28" s="99">
        <f t="shared" si="21"/>
        <v>0</v>
      </c>
      <c r="R28" s="100">
        <f t="shared" si="6"/>
        <v>0</v>
      </c>
      <c r="S28" s="100">
        <f t="shared" si="7"/>
        <v>0</v>
      </c>
      <c r="T28" s="100">
        <f t="shared" si="8"/>
        <v>0</v>
      </c>
      <c r="U28" s="9">
        <f t="shared" si="9"/>
        <v>0</v>
      </c>
      <c r="V28" s="10">
        <f t="shared" si="10"/>
        <v>0</v>
      </c>
      <c r="W28" s="101">
        <f t="shared" si="11"/>
        <v>0</v>
      </c>
      <c r="X28" s="102">
        <f t="shared" si="12"/>
        <v>0</v>
      </c>
      <c r="Y28" s="124">
        <f t="shared" si="13"/>
        <v>0</v>
      </c>
      <c r="Z28" s="124">
        <f t="shared" si="14"/>
        <v>0</v>
      </c>
      <c r="AA28" s="125">
        <f t="shared" si="15"/>
        <v>0</v>
      </c>
      <c r="AB28" s="124">
        <f t="shared" si="16"/>
        <v>0</v>
      </c>
      <c r="AC28" s="124">
        <f t="shared" si="17"/>
        <v>0</v>
      </c>
      <c r="AD28" s="125">
        <f t="shared" si="18"/>
        <v>0</v>
      </c>
      <c r="AE28" s="53">
        <f t="shared" si="19"/>
        <v>0</v>
      </c>
      <c r="AF28" s="118">
        <f t="shared" si="20"/>
        <v>0</v>
      </c>
      <c r="AG28" s="104"/>
    </row>
    <row r="29" spans="1:33" ht="24.95" customHeight="1" x14ac:dyDescent="0.25">
      <c r="A29" s="55"/>
      <c r="B29" s="2"/>
      <c r="C29" s="2"/>
      <c r="D29" s="4"/>
      <c r="E29" s="5"/>
      <c r="F29" s="5"/>
      <c r="G29" s="6"/>
      <c r="H29" s="6"/>
      <c r="I29" s="97">
        <f t="shared" si="2"/>
        <v>0</v>
      </c>
      <c r="J29" s="222" t="str">
        <f t="shared" si="3"/>
        <v/>
      </c>
      <c r="K29" s="98" t="str">
        <f t="shared" si="4"/>
        <v/>
      </c>
      <c r="L29" s="7"/>
      <c r="M29" s="8" t="s">
        <v>41</v>
      </c>
      <c r="N29" s="15"/>
      <c r="O29" s="15"/>
      <c r="P29" s="222" t="str">
        <f t="shared" si="5"/>
        <v/>
      </c>
      <c r="Q29" s="99">
        <f t="shared" si="21"/>
        <v>0</v>
      </c>
      <c r="R29" s="100">
        <f t="shared" si="6"/>
        <v>0</v>
      </c>
      <c r="S29" s="100">
        <f t="shared" si="7"/>
        <v>0</v>
      </c>
      <c r="T29" s="100">
        <f t="shared" si="8"/>
        <v>0</v>
      </c>
      <c r="U29" s="9">
        <f t="shared" si="9"/>
        <v>0</v>
      </c>
      <c r="V29" s="10">
        <f t="shared" si="10"/>
        <v>0</v>
      </c>
      <c r="W29" s="101">
        <f t="shared" si="11"/>
        <v>0</v>
      </c>
      <c r="X29" s="102">
        <f t="shared" si="12"/>
        <v>0</v>
      </c>
      <c r="Y29" s="124">
        <f t="shared" si="13"/>
        <v>0</v>
      </c>
      <c r="Z29" s="124">
        <f t="shared" si="14"/>
        <v>0</v>
      </c>
      <c r="AA29" s="125">
        <f t="shared" si="15"/>
        <v>0</v>
      </c>
      <c r="AB29" s="124">
        <f t="shared" si="16"/>
        <v>0</v>
      </c>
      <c r="AC29" s="124">
        <f t="shared" si="17"/>
        <v>0</v>
      </c>
      <c r="AD29" s="125">
        <f t="shared" si="18"/>
        <v>0</v>
      </c>
      <c r="AE29" s="53">
        <f t="shared" si="19"/>
        <v>0</v>
      </c>
      <c r="AF29" s="118">
        <f t="shared" si="20"/>
        <v>0</v>
      </c>
      <c r="AG29" s="104"/>
    </row>
    <row r="30" spans="1:33" ht="24.95" customHeight="1" x14ac:dyDescent="0.25">
      <c r="A30" s="55"/>
      <c r="B30" s="2"/>
      <c r="C30" s="2"/>
      <c r="D30" s="4"/>
      <c r="E30" s="5"/>
      <c r="F30" s="5"/>
      <c r="G30" s="6"/>
      <c r="H30" s="6"/>
      <c r="I30" s="97">
        <f t="shared" si="2"/>
        <v>0</v>
      </c>
      <c r="J30" s="222" t="str">
        <f t="shared" si="3"/>
        <v/>
      </c>
      <c r="K30" s="98" t="str">
        <f t="shared" si="4"/>
        <v/>
      </c>
      <c r="L30" s="7"/>
      <c r="M30" s="8" t="s">
        <v>41</v>
      </c>
      <c r="N30" s="15"/>
      <c r="O30" s="15"/>
      <c r="P30" s="222" t="str">
        <f t="shared" si="5"/>
        <v/>
      </c>
      <c r="Q30" s="99">
        <f t="shared" si="21"/>
        <v>0</v>
      </c>
      <c r="R30" s="100">
        <f t="shared" si="6"/>
        <v>0</v>
      </c>
      <c r="S30" s="100">
        <f t="shared" si="7"/>
        <v>0</v>
      </c>
      <c r="T30" s="100">
        <f t="shared" si="8"/>
        <v>0</v>
      </c>
      <c r="U30" s="9">
        <f t="shared" si="9"/>
        <v>0</v>
      </c>
      <c r="V30" s="10">
        <f t="shared" si="10"/>
        <v>0</v>
      </c>
      <c r="W30" s="101">
        <f t="shared" si="11"/>
        <v>0</v>
      </c>
      <c r="X30" s="102">
        <f t="shared" si="12"/>
        <v>0</v>
      </c>
      <c r="Y30" s="124">
        <f t="shared" si="13"/>
        <v>0</v>
      </c>
      <c r="Z30" s="124">
        <f t="shared" si="14"/>
        <v>0</v>
      </c>
      <c r="AA30" s="125">
        <f t="shared" si="15"/>
        <v>0</v>
      </c>
      <c r="AB30" s="124">
        <f t="shared" si="16"/>
        <v>0</v>
      </c>
      <c r="AC30" s="124">
        <f t="shared" si="17"/>
        <v>0</v>
      </c>
      <c r="AD30" s="125">
        <f t="shared" si="18"/>
        <v>0</v>
      </c>
      <c r="AE30" s="53">
        <f t="shared" si="19"/>
        <v>0</v>
      </c>
      <c r="AF30" s="118">
        <f t="shared" si="20"/>
        <v>0</v>
      </c>
      <c r="AG30" s="104"/>
    </row>
    <row r="31" spans="1:33" ht="24.95" customHeight="1" x14ac:dyDescent="0.25">
      <c r="A31" s="55"/>
      <c r="B31" s="2"/>
      <c r="C31" s="2"/>
      <c r="D31" s="4"/>
      <c r="E31" s="5"/>
      <c r="F31" s="5"/>
      <c r="G31" s="6"/>
      <c r="H31" s="6"/>
      <c r="I31" s="97">
        <f t="shared" si="2"/>
        <v>0</v>
      </c>
      <c r="J31" s="222" t="str">
        <f t="shared" si="3"/>
        <v/>
      </c>
      <c r="K31" s="98" t="str">
        <f t="shared" si="4"/>
        <v/>
      </c>
      <c r="L31" s="7"/>
      <c r="M31" s="8" t="s">
        <v>41</v>
      </c>
      <c r="N31" s="15"/>
      <c r="O31" s="15"/>
      <c r="P31" s="222" t="str">
        <f t="shared" si="5"/>
        <v/>
      </c>
      <c r="Q31" s="99">
        <f t="shared" si="21"/>
        <v>0</v>
      </c>
      <c r="R31" s="100">
        <f t="shared" si="6"/>
        <v>0</v>
      </c>
      <c r="S31" s="100">
        <f t="shared" si="7"/>
        <v>0</v>
      </c>
      <c r="T31" s="100">
        <f t="shared" si="8"/>
        <v>0</v>
      </c>
      <c r="U31" s="9">
        <f t="shared" si="9"/>
        <v>0</v>
      </c>
      <c r="V31" s="10">
        <f t="shared" si="10"/>
        <v>0</v>
      </c>
      <c r="W31" s="101">
        <f t="shared" si="11"/>
        <v>0</v>
      </c>
      <c r="X31" s="102">
        <f t="shared" si="12"/>
        <v>0</v>
      </c>
      <c r="Y31" s="124">
        <f t="shared" si="13"/>
        <v>0</v>
      </c>
      <c r="Z31" s="124">
        <f t="shared" si="14"/>
        <v>0</v>
      </c>
      <c r="AA31" s="125">
        <f t="shared" si="15"/>
        <v>0</v>
      </c>
      <c r="AB31" s="124">
        <f t="shared" si="16"/>
        <v>0</v>
      </c>
      <c r="AC31" s="124">
        <f t="shared" si="17"/>
        <v>0</v>
      </c>
      <c r="AD31" s="125">
        <f t="shared" si="18"/>
        <v>0</v>
      </c>
      <c r="AE31" s="53">
        <f t="shared" si="19"/>
        <v>0</v>
      </c>
      <c r="AF31" s="118">
        <f t="shared" si="20"/>
        <v>0</v>
      </c>
      <c r="AG31" s="104"/>
    </row>
    <row r="32" spans="1:33" ht="24.95" customHeight="1" x14ac:dyDescent="0.25">
      <c r="A32" s="55"/>
      <c r="B32" s="2"/>
      <c r="C32" s="2"/>
      <c r="D32" s="4"/>
      <c r="E32" s="5"/>
      <c r="F32" s="5"/>
      <c r="G32" s="6"/>
      <c r="H32" s="6"/>
      <c r="I32" s="97">
        <f t="shared" si="2"/>
        <v>0</v>
      </c>
      <c r="J32" s="222" t="str">
        <f t="shared" si="3"/>
        <v/>
      </c>
      <c r="K32" s="98" t="str">
        <f t="shared" si="4"/>
        <v/>
      </c>
      <c r="L32" s="7"/>
      <c r="M32" s="8" t="s">
        <v>41</v>
      </c>
      <c r="N32" s="15"/>
      <c r="O32" s="15"/>
      <c r="P32" s="222" t="str">
        <f t="shared" si="5"/>
        <v/>
      </c>
      <c r="Q32" s="99">
        <f t="shared" si="21"/>
        <v>0</v>
      </c>
      <c r="R32" s="100">
        <f t="shared" si="6"/>
        <v>0</v>
      </c>
      <c r="S32" s="100">
        <f t="shared" si="7"/>
        <v>0</v>
      </c>
      <c r="T32" s="100">
        <f t="shared" si="8"/>
        <v>0</v>
      </c>
      <c r="U32" s="9">
        <f t="shared" si="9"/>
        <v>0</v>
      </c>
      <c r="V32" s="10">
        <f t="shared" si="10"/>
        <v>0</v>
      </c>
      <c r="W32" s="101">
        <f t="shared" si="11"/>
        <v>0</v>
      </c>
      <c r="X32" s="102">
        <f t="shared" si="12"/>
        <v>0</v>
      </c>
      <c r="Y32" s="124">
        <f t="shared" si="13"/>
        <v>0</v>
      </c>
      <c r="Z32" s="124">
        <f t="shared" si="14"/>
        <v>0</v>
      </c>
      <c r="AA32" s="125">
        <f t="shared" si="15"/>
        <v>0</v>
      </c>
      <c r="AB32" s="124">
        <f t="shared" si="16"/>
        <v>0</v>
      </c>
      <c r="AC32" s="124">
        <f t="shared" si="17"/>
        <v>0</v>
      </c>
      <c r="AD32" s="125">
        <f t="shared" si="18"/>
        <v>0</v>
      </c>
      <c r="AE32" s="53">
        <f t="shared" si="19"/>
        <v>0</v>
      </c>
      <c r="AF32" s="118">
        <f t="shared" si="20"/>
        <v>0</v>
      </c>
      <c r="AG32" s="104"/>
    </row>
    <row r="33" spans="1:33" ht="24.95" customHeight="1" x14ac:dyDescent="0.25">
      <c r="A33" s="55"/>
      <c r="B33" s="2"/>
      <c r="C33" s="2"/>
      <c r="D33" s="4"/>
      <c r="E33" s="5"/>
      <c r="F33" s="5"/>
      <c r="G33" s="6"/>
      <c r="H33" s="6"/>
      <c r="I33" s="97">
        <f t="shared" si="2"/>
        <v>0</v>
      </c>
      <c r="J33" s="222" t="str">
        <f t="shared" si="3"/>
        <v/>
      </c>
      <c r="K33" s="98" t="str">
        <f t="shared" si="4"/>
        <v/>
      </c>
      <c r="L33" s="7"/>
      <c r="M33" s="8" t="s">
        <v>41</v>
      </c>
      <c r="N33" s="15"/>
      <c r="O33" s="15"/>
      <c r="P33" s="222" t="str">
        <f t="shared" si="5"/>
        <v/>
      </c>
      <c r="Q33" s="99">
        <f t="shared" si="21"/>
        <v>0</v>
      </c>
      <c r="R33" s="100">
        <f t="shared" si="6"/>
        <v>0</v>
      </c>
      <c r="S33" s="100">
        <f t="shared" si="7"/>
        <v>0</v>
      </c>
      <c r="T33" s="100">
        <f t="shared" si="8"/>
        <v>0</v>
      </c>
      <c r="U33" s="9">
        <f t="shared" si="9"/>
        <v>0</v>
      </c>
      <c r="V33" s="10">
        <f t="shared" si="10"/>
        <v>0</v>
      </c>
      <c r="W33" s="101">
        <f t="shared" si="11"/>
        <v>0</v>
      </c>
      <c r="X33" s="102">
        <f t="shared" si="12"/>
        <v>0</v>
      </c>
      <c r="Y33" s="124">
        <f t="shared" si="13"/>
        <v>0</v>
      </c>
      <c r="Z33" s="124">
        <f t="shared" si="14"/>
        <v>0</v>
      </c>
      <c r="AA33" s="125">
        <f t="shared" si="15"/>
        <v>0</v>
      </c>
      <c r="AB33" s="124">
        <f t="shared" si="16"/>
        <v>0</v>
      </c>
      <c r="AC33" s="124">
        <f t="shared" si="17"/>
        <v>0</v>
      </c>
      <c r="AD33" s="125">
        <f t="shared" si="18"/>
        <v>0</v>
      </c>
      <c r="AE33" s="53">
        <f t="shared" si="19"/>
        <v>0</v>
      </c>
      <c r="AF33" s="118">
        <f t="shared" si="20"/>
        <v>0</v>
      </c>
      <c r="AG33" s="104"/>
    </row>
    <row r="34" spans="1:33" ht="24.95" customHeight="1" x14ac:dyDescent="0.25">
      <c r="A34" s="55"/>
      <c r="B34" s="2"/>
      <c r="C34" s="2"/>
      <c r="D34" s="4"/>
      <c r="E34" s="5"/>
      <c r="F34" s="5"/>
      <c r="G34" s="6"/>
      <c r="H34" s="6"/>
      <c r="I34" s="97">
        <f t="shared" si="2"/>
        <v>0</v>
      </c>
      <c r="J34" s="222" t="str">
        <f t="shared" si="3"/>
        <v/>
      </c>
      <c r="K34" s="98" t="str">
        <f t="shared" si="4"/>
        <v/>
      </c>
      <c r="L34" s="7"/>
      <c r="M34" s="8" t="s">
        <v>41</v>
      </c>
      <c r="N34" s="15"/>
      <c r="O34" s="15"/>
      <c r="P34" s="222" t="str">
        <f t="shared" si="5"/>
        <v/>
      </c>
      <c r="Q34" s="99">
        <f t="shared" si="21"/>
        <v>0</v>
      </c>
      <c r="R34" s="100">
        <f t="shared" si="6"/>
        <v>0</v>
      </c>
      <c r="S34" s="100">
        <f t="shared" si="7"/>
        <v>0</v>
      </c>
      <c r="T34" s="100">
        <f t="shared" si="8"/>
        <v>0</v>
      </c>
      <c r="U34" s="9">
        <f t="shared" si="9"/>
        <v>0</v>
      </c>
      <c r="V34" s="10">
        <f t="shared" si="10"/>
        <v>0</v>
      </c>
      <c r="W34" s="101">
        <f t="shared" si="11"/>
        <v>0</v>
      </c>
      <c r="X34" s="102">
        <f t="shared" si="12"/>
        <v>0</v>
      </c>
      <c r="Y34" s="124">
        <f t="shared" si="13"/>
        <v>0</v>
      </c>
      <c r="Z34" s="124">
        <f t="shared" si="14"/>
        <v>0</v>
      </c>
      <c r="AA34" s="125">
        <f t="shared" si="15"/>
        <v>0</v>
      </c>
      <c r="AB34" s="124">
        <f t="shared" si="16"/>
        <v>0</v>
      </c>
      <c r="AC34" s="124">
        <f t="shared" si="17"/>
        <v>0</v>
      </c>
      <c r="AD34" s="125">
        <f t="shared" si="18"/>
        <v>0</v>
      </c>
      <c r="AE34" s="53">
        <f t="shared" si="19"/>
        <v>0</v>
      </c>
      <c r="AF34" s="118">
        <f t="shared" si="20"/>
        <v>0</v>
      </c>
      <c r="AG34" s="104"/>
    </row>
    <row r="35" spans="1:33" ht="24.95" customHeight="1" x14ac:dyDescent="0.25">
      <c r="A35" s="55"/>
      <c r="B35" s="2"/>
      <c r="C35" s="2"/>
      <c r="D35" s="4"/>
      <c r="E35" s="5"/>
      <c r="F35" s="5"/>
      <c r="G35" s="6"/>
      <c r="H35" s="6"/>
      <c r="I35" s="97">
        <f t="shared" si="2"/>
        <v>0</v>
      </c>
      <c r="J35" s="222" t="str">
        <f t="shared" si="3"/>
        <v/>
      </c>
      <c r="K35" s="98" t="str">
        <f t="shared" si="4"/>
        <v/>
      </c>
      <c r="L35" s="7"/>
      <c r="M35" s="8" t="s">
        <v>41</v>
      </c>
      <c r="N35" s="15"/>
      <c r="O35" s="15"/>
      <c r="P35" s="222" t="str">
        <f t="shared" si="5"/>
        <v/>
      </c>
      <c r="Q35" s="99">
        <f t="shared" si="21"/>
        <v>0</v>
      </c>
      <c r="R35" s="100">
        <f t="shared" si="6"/>
        <v>0</v>
      </c>
      <c r="S35" s="100">
        <f t="shared" si="7"/>
        <v>0</v>
      </c>
      <c r="T35" s="100">
        <f t="shared" si="8"/>
        <v>0</v>
      </c>
      <c r="U35" s="9">
        <f t="shared" si="9"/>
        <v>0</v>
      </c>
      <c r="V35" s="10">
        <f t="shared" si="10"/>
        <v>0</v>
      </c>
      <c r="W35" s="101">
        <f t="shared" si="11"/>
        <v>0</v>
      </c>
      <c r="X35" s="102">
        <f t="shared" si="12"/>
        <v>0</v>
      </c>
      <c r="Y35" s="124">
        <f t="shared" si="13"/>
        <v>0</v>
      </c>
      <c r="Z35" s="124">
        <f t="shared" si="14"/>
        <v>0</v>
      </c>
      <c r="AA35" s="125">
        <f t="shared" si="15"/>
        <v>0</v>
      </c>
      <c r="AB35" s="124">
        <f t="shared" si="16"/>
        <v>0</v>
      </c>
      <c r="AC35" s="124">
        <f t="shared" si="17"/>
        <v>0</v>
      </c>
      <c r="AD35" s="125">
        <f t="shared" si="18"/>
        <v>0</v>
      </c>
      <c r="AE35" s="53">
        <f t="shared" si="19"/>
        <v>0</v>
      </c>
      <c r="AF35" s="118">
        <f t="shared" si="20"/>
        <v>0</v>
      </c>
      <c r="AG35" s="104"/>
    </row>
    <row r="36" spans="1:33" ht="24.95" customHeight="1" x14ac:dyDescent="0.25">
      <c r="A36" s="55"/>
      <c r="B36" s="2"/>
      <c r="C36" s="2"/>
      <c r="D36" s="4"/>
      <c r="E36" s="5"/>
      <c r="F36" s="5"/>
      <c r="G36" s="6"/>
      <c r="H36" s="6"/>
      <c r="I36" s="97">
        <f t="shared" si="2"/>
        <v>0</v>
      </c>
      <c r="J36" s="222" t="str">
        <f t="shared" si="3"/>
        <v/>
      </c>
      <c r="K36" s="98" t="str">
        <f t="shared" si="4"/>
        <v/>
      </c>
      <c r="L36" s="7"/>
      <c r="M36" s="8" t="s">
        <v>41</v>
      </c>
      <c r="N36" s="15"/>
      <c r="O36" s="15"/>
      <c r="P36" s="222" t="str">
        <f t="shared" si="5"/>
        <v/>
      </c>
      <c r="Q36" s="99">
        <f t="shared" si="21"/>
        <v>0</v>
      </c>
      <c r="R36" s="100">
        <f t="shared" si="6"/>
        <v>0</v>
      </c>
      <c r="S36" s="100">
        <f t="shared" si="7"/>
        <v>0</v>
      </c>
      <c r="T36" s="100">
        <f t="shared" si="8"/>
        <v>0</v>
      </c>
      <c r="U36" s="9">
        <f t="shared" si="9"/>
        <v>0</v>
      </c>
      <c r="V36" s="10">
        <f t="shared" si="10"/>
        <v>0</v>
      </c>
      <c r="W36" s="101">
        <f t="shared" si="11"/>
        <v>0</v>
      </c>
      <c r="X36" s="102">
        <f t="shared" si="12"/>
        <v>0</v>
      </c>
      <c r="Y36" s="124">
        <f t="shared" si="13"/>
        <v>0</v>
      </c>
      <c r="Z36" s="124">
        <f t="shared" si="14"/>
        <v>0</v>
      </c>
      <c r="AA36" s="125">
        <f t="shared" si="15"/>
        <v>0</v>
      </c>
      <c r="AB36" s="124">
        <f t="shared" si="16"/>
        <v>0</v>
      </c>
      <c r="AC36" s="124">
        <f t="shared" si="17"/>
        <v>0</v>
      </c>
      <c r="AD36" s="125">
        <f t="shared" si="18"/>
        <v>0</v>
      </c>
      <c r="AE36" s="53">
        <f t="shared" si="19"/>
        <v>0</v>
      </c>
      <c r="AF36" s="118">
        <f t="shared" si="20"/>
        <v>0</v>
      </c>
      <c r="AG36" s="104"/>
    </row>
    <row r="37" spans="1:33" ht="24.95" customHeight="1" x14ac:dyDescent="0.25">
      <c r="A37" s="55"/>
      <c r="B37" s="2"/>
      <c r="C37" s="2"/>
      <c r="D37" s="4"/>
      <c r="E37" s="5"/>
      <c r="F37" s="5"/>
      <c r="G37" s="6"/>
      <c r="H37" s="6"/>
      <c r="I37" s="97">
        <f t="shared" si="2"/>
        <v>0</v>
      </c>
      <c r="J37" s="222" t="str">
        <f t="shared" si="3"/>
        <v/>
      </c>
      <c r="K37" s="98" t="str">
        <f t="shared" si="4"/>
        <v/>
      </c>
      <c r="L37" s="7"/>
      <c r="M37" s="8" t="s">
        <v>41</v>
      </c>
      <c r="N37" s="15"/>
      <c r="O37" s="15"/>
      <c r="P37" s="222" t="str">
        <f t="shared" si="5"/>
        <v/>
      </c>
      <c r="Q37" s="99">
        <f t="shared" si="21"/>
        <v>0</v>
      </c>
      <c r="R37" s="100">
        <f t="shared" si="6"/>
        <v>0</v>
      </c>
      <c r="S37" s="100">
        <f t="shared" si="7"/>
        <v>0</v>
      </c>
      <c r="T37" s="100">
        <f t="shared" si="8"/>
        <v>0</v>
      </c>
      <c r="U37" s="9">
        <f t="shared" si="9"/>
        <v>0</v>
      </c>
      <c r="V37" s="10">
        <f t="shared" si="10"/>
        <v>0</v>
      </c>
      <c r="W37" s="101">
        <f t="shared" si="11"/>
        <v>0</v>
      </c>
      <c r="X37" s="102">
        <f t="shared" si="12"/>
        <v>0</v>
      </c>
      <c r="Y37" s="124">
        <f t="shared" si="13"/>
        <v>0</v>
      </c>
      <c r="Z37" s="124">
        <f t="shared" si="14"/>
        <v>0</v>
      </c>
      <c r="AA37" s="125">
        <f t="shared" si="15"/>
        <v>0</v>
      </c>
      <c r="AB37" s="124">
        <f t="shared" si="16"/>
        <v>0</v>
      </c>
      <c r="AC37" s="124">
        <f t="shared" si="17"/>
        <v>0</v>
      </c>
      <c r="AD37" s="125">
        <f t="shared" si="18"/>
        <v>0</v>
      </c>
      <c r="AE37" s="53">
        <f t="shared" si="19"/>
        <v>0</v>
      </c>
      <c r="AF37" s="118">
        <f t="shared" si="20"/>
        <v>0</v>
      </c>
      <c r="AG37" s="104"/>
    </row>
    <row r="38" spans="1:33" ht="24.95" customHeight="1" x14ac:dyDescent="0.25">
      <c r="A38" s="55"/>
      <c r="B38" s="2"/>
      <c r="C38" s="2"/>
      <c r="D38" s="4"/>
      <c r="E38" s="5"/>
      <c r="F38" s="5"/>
      <c r="G38" s="6"/>
      <c r="H38" s="6"/>
      <c r="I38" s="97">
        <f t="shared" si="2"/>
        <v>0</v>
      </c>
      <c r="J38" s="222" t="str">
        <f t="shared" si="3"/>
        <v/>
      </c>
      <c r="K38" s="98" t="str">
        <f t="shared" si="4"/>
        <v/>
      </c>
      <c r="L38" s="7"/>
      <c r="M38" s="8" t="s">
        <v>41</v>
      </c>
      <c r="N38" s="15"/>
      <c r="O38" s="15"/>
      <c r="P38" s="222" t="str">
        <f t="shared" si="5"/>
        <v/>
      </c>
      <c r="Q38" s="99">
        <f t="shared" si="21"/>
        <v>0</v>
      </c>
      <c r="R38" s="100">
        <f t="shared" si="6"/>
        <v>0</v>
      </c>
      <c r="S38" s="100">
        <f t="shared" si="7"/>
        <v>0</v>
      </c>
      <c r="T38" s="100">
        <f t="shared" si="8"/>
        <v>0</v>
      </c>
      <c r="U38" s="9">
        <f t="shared" si="9"/>
        <v>0</v>
      </c>
      <c r="V38" s="10">
        <f t="shared" si="10"/>
        <v>0</v>
      </c>
      <c r="W38" s="101">
        <f t="shared" si="11"/>
        <v>0</v>
      </c>
      <c r="X38" s="102">
        <f t="shared" si="12"/>
        <v>0</v>
      </c>
      <c r="Y38" s="124">
        <f t="shared" si="13"/>
        <v>0</v>
      </c>
      <c r="Z38" s="124">
        <f t="shared" si="14"/>
        <v>0</v>
      </c>
      <c r="AA38" s="125">
        <f t="shared" si="15"/>
        <v>0</v>
      </c>
      <c r="AB38" s="124">
        <f t="shared" si="16"/>
        <v>0</v>
      </c>
      <c r="AC38" s="124">
        <f t="shared" si="17"/>
        <v>0</v>
      </c>
      <c r="AD38" s="125">
        <f t="shared" si="18"/>
        <v>0</v>
      </c>
      <c r="AE38" s="53">
        <f t="shared" si="19"/>
        <v>0</v>
      </c>
      <c r="AF38" s="118">
        <f t="shared" si="20"/>
        <v>0</v>
      </c>
      <c r="AG38" s="104"/>
    </row>
    <row r="39" spans="1:33" ht="24.95" customHeight="1" x14ac:dyDescent="0.25">
      <c r="A39" s="55"/>
      <c r="B39" s="2"/>
      <c r="C39" s="2"/>
      <c r="D39" s="4"/>
      <c r="E39" s="5"/>
      <c r="F39" s="5"/>
      <c r="G39" s="6"/>
      <c r="H39" s="6"/>
      <c r="I39" s="97">
        <f t="shared" si="2"/>
        <v>0</v>
      </c>
      <c r="J39" s="222" t="str">
        <f t="shared" si="3"/>
        <v/>
      </c>
      <c r="K39" s="98" t="str">
        <f t="shared" si="4"/>
        <v/>
      </c>
      <c r="L39" s="7"/>
      <c r="M39" s="8" t="s">
        <v>41</v>
      </c>
      <c r="N39" s="15"/>
      <c r="O39" s="15"/>
      <c r="P39" s="222" t="str">
        <f t="shared" si="5"/>
        <v/>
      </c>
      <c r="Q39" s="99">
        <f t="shared" si="21"/>
        <v>0</v>
      </c>
      <c r="R39" s="100">
        <f t="shared" si="6"/>
        <v>0</v>
      </c>
      <c r="S39" s="100">
        <f t="shared" si="7"/>
        <v>0</v>
      </c>
      <c r="T39" s="100">
        <f t="shared" si="8"/>
        <v>0</v>
      </c>
      <c r="U39" s="9">
        <f t="shared" si="9"/>
        <v>0</v>
      </c>
      <c r="V39" s="10">
        <f t="shared" si="10"/>
        <v>0</v>
      </c>
      <c r="W39" s="101">
        <f t="shared" si="11"/>
        <v>0</v>
      </c>
      <c r="X39" s="102">
        <f t="shared" si="12"/>
        <v>0</v>
      </c>
      <c r="Y39" s="124">
        <f t="shared" si="13"/>
        <v>0</v>
      </c>
      <c r="Z39" s="124">
        <f t="shared" si="14"/>
        <v>0</v>
      </c>
      <c r="AA39" s="125">
        <f t="shared" si="15"/>
        <v>0</v>
      </c>
      <c r="AB39" s="124">
        <f t="shared" si="16"/>
        <v>0</v>
      </c>
      <c r="AC39" s="124">
        <f t="shared" si="17"/>
        <v>0</v>
      </c>
      <c r="AD39" s="125">
        <f t="shared" si="18"/>
        <v>0</v>
      </c>
      <c r="AE39" s="53">
        <f t="shared" si="19"/>
        <v>0</v>
      </c>
      <c r="AF39" s="118">
        <f t="shared" si="20"/>
        <v>0</v>
      </c>
      <c r="AG39" s="104"/>
    </row>
    <row r="40" spans="1:33" ht="24.95" customHeight="1" x14ac:dyDescent="0.25">
      <c r="A40" s="55"/>
      <c r="B40" s="2"/>
      <c r="C40" s="2"/>
      <c r="D40" s="4"/>
      <c r="E40" s="5"/>
      <c r="F40" s="5"/>
      <c r="G40" s="6"/>
      <c r="H40" s="6"/>
      <c r="I40" s="97">
        <f t="shared" si="2"/>
        <v>0</v>
      </c>
      <c r="J40" s="222" t="str">
        <f t="shared" si="3"/>
        <v/>
      </c>
      <c r="K40" s="98" t="str">
        <f t="shared" si="4"/>
        <v/>
      </c>
      <c r="L40" s="7"/>
      <c r="M40" s="8" t="s">
        <v>41</v>
      </c>
      <c r="N40" s="15"/>
      <c r="O40" s="15"/>
      <c r="P40" s="222" t="str">
        <f t="shared" si="5"/>
        <v/>
      </c>
      <c r="Q40" s="99">
        <f t="shared" si="21"/>
        <v>0</v>
      </c>
      <c r="R40" s="100">
        <f t="shared" si="6"/>
        <v>0</v>
      </c>
      <c r="S40" s="100">
        <f t="shared" si="7"/>
        <v>0</v>
      </c>
      <c r="T40" s="100">
        <f t="shared" si="8"/>
        <v>0</v>
      </c>
      <c r="U40" s="9">
        <f t="shared" si="9"/>
        <v>0</v>
      </c>
      <c r="V40" s="10">
        <f t="shared" si="10"/>
        <v>0</v>
      </c>
      <c r="W40" s="101">
        <f t="shared" si="11"/>
        <v>0</v>
      </c>
      <c r="X40" s="102">
        <f t="shared" si="12"/>
        <v>0</v>
      </c>
      <c r="Y40" s="124">
        <f t="shared" si="13"/>
        <v>0</v>
      </c>
      <c r="Z40" s="124">
        <f t="shared" si="14"/>
        <v>0</v>
      </c>
      <c r="AA40" s="125">
        <f t="shared" si="15"/>
        <v>0</v>
      </c>
      <c r="AB40" s="124">
        <f t="shared" si="16"/>
        <v>0</v>
      </c>
      <c r="AC40" s="124">
        <f t="shared" si="17"/>
        <v>0</v>
      </c>
      <c r="AD40" s="125">
        <f t="shared" si="18"/>
        <v>0</v>
      </c>
      <c r="AE40" s="53">
        <f t="shared" si="19"/>
        <v>0</v>
      </c>
      <c r="AF40" s="118">
        <f t="shared" si="20"/>
        <v>0</v>
      </c>
      <c r="AG40" s="104"/>
    </row>
    <row r="41" spans="1:33" ht="24.95" customHeight="1" x14ac:dyDescent="0.25">
      <c r="A41" s="55"/>
      <c r="B41" s="2"/>
      <c r="C41" s="2"/>
      <c r="D41" s="4"/>
      <c r="E41" s="5"/>
      <c r="F41" s="5"/>
      <c r="G41" s="6"/>
      <c r="H41" s="6"/>
      <c r="I41" s="97">
        <f t="shared" si="2"/>
        <v>0</v>
      </c>
      <c r="J41" s="222" t="str">
        <f t="shared" si="3"/>
        <v/>
      </c>
      <c r="K41" s="98" t="str">
        <f t="shared" si="4"/>
        <v/>
      </c>
      <c r="L41" s="7"/>
      <c r="M41" s="8" t="s">
        <v>41</v>
      </c>
      <c r="N41" s="15"/>
      <c r="O41" s="15"/>
      <c r="P41" s="222" t="str">
        <f t="shared" si="5"/>
        <v/>
      </c>
      <c r="Q41" s="99">
        <f t="shared" si="21"/>
        <v>0</v>
      </c>
      <c r="R41" s="100">
        <f t="shared" si="6"/>
        <v>0</v>
      </c>
      <c r="S41" s="100">
        <f t="shared" si="7"/>
        <v>0</v>
      </c>
      <c r="T41" s="100">
        <f t="shared" si="8"/>
        <v>0</v>
      </c>
      <c r="U41" s="9">
        <f t="shared" si="9"/>
        <v>0</v>
      </c>
      <c r="V41" s="10">
        <f t="shared" si="10"/>
        <v>0</v>
      </c>
      <c r="W41" s="101">
        <f t="shared" si="11"/>
        <v>0</v>
      </c>
      <c r="X41" s="102">
        <f t="shared" si="12"/>
        <v>0</v>
      </c>
      <c r="Y41" s="124">
        <f t="shared" si="13"/>
        <v>0</v>
      </c>
      <c r="Z41" s="124">
        <f t="shared" si="14"/>
        <v>0</v>
      </c>
      <c r="AA41" s="125">
        <f t="shared" si="15"/>
        <v>0</v>
      </c>
      <c r="AB41" s="124">
        <f t="shared" si="16"/>
        <v>0</v>
      </c>
      <c r="AC41" s="124">
        <f t="shared" si="17"/>
        <v>0</v>
      </c>
      <c r="AD41" s="125">
        <f t="shared" si="18"/>
        <v>0</v>
      </c>
      <c r="AE41" s="53">
        <f t="shared" si="19"/>
        <v>0</v>
      </c>
      <c r="AF41" s="118">
        <f t="shared" si="20"/>
        <v>0</v>
      </c>
      <c r="AG41" s="104"/>
    </row>
    <row r="42" spans="1:33" ht="24.95" customHeight="1" x14ac:dyDescent="0.25">
      <c r="A42" s="55"/>
      <c r="B42" s="2"/>
      <c r="C42" s="2"/>
      <c r="D42" s="4"/>
      <c r="E42" s="5"/>
      <c r="F42" s="5"/>
      <c r="G42" s="6"/>
      <c r="H42" s="6"/>
      <c r="I42" s="97">
        <f t="shared" si="2"/>
        <v>0</v>
      </c>
      <c r="J42" s="222" t="str">
        <f t="shared" si="3"/>
        <v/>
      </c>
      <c r="K42" s="98" t="str">
        <f t="shared" si="4"/>
        <v/>
      </c>
      <c r="L42" s="7"/>
      <c r="M42" s="8" t="s">
        <v>41</v>
      </c>
      <c r="N42" s="15"/>
      <c r="O42" s="15"/>
      <c r="P42" s="222" t="str">
        <f t="shared" si="5"/>
        <v/>
      </c>
      <c r="Q42" s="99">
        <f t="shared" si="21"/>
        <v>0</v>
      </c>
      <c r="R42" s="100">
        <f t="shared" si="6"/>
        <v>0</v>
      </c>
      <c r="S42" s="100">
        <f t="shared" si="7"/>
        <v>0</v>
      </c>
      <c r="T42" s="100">
        <f t="shared" si="8"/>
        <v>0</v>
      </c>
      <c r="U42" s="9">
        <f t="shared" si="9"/>
        <v>0</v>
      </c>
      <c r="V42" s="10">
        <f t="shared" si="10"/>
        <v>0</v>
      </c>
      <c r="W42" s="101">
        <f t="shared" si="11"/>
        <v>0</v>
      </c>
      <c r="X42" s="102">
        <f t="shared" si="12"/>
        <v>0</v>
      </c>
      <c r="Y42" s="124">
        <f t="shared" si="13"/>
        <v>0</v>
      </c>
      <c r="Z42" s="124">
        <f t="shared" si="14"/>
        <v>0</v>
      </c>
      <c r="AA42" s="125">
        <f t="shared" si="15"/>
        <v>0</v>
      </c>
      <c r="AB42" s="124">
        <f t="shared" si="16"/>
        <v>0</v>
      </c>
      <c r="AC42" s="124">
        <f t="shared" si="17"/>
        <v>0</v>
      </c>
      <c r="AD42" s="125">
        <f t="shared" si="18"/>
        <v>0</v>
      </c>
      <c r="AE42" s="53">
        <f t="shared" si="19"/>
        <v>0</v>
      </c>
      <c r="AF42" s="118">
        <f t="shared" si="20"/>
        <v>0</v>
      </c>
      <c r="AG42" s="104"/>
    </row>
    <row r="43" spans="1:33" ht="24.95" customHeight="1" x14ac:dyDescent="0.25">
      <c r="A43" s="55"/>
      <c r="B43" s="2"/>
      <c r="C43" s="2"/>
      <c r="D43" s="4"/>
      <c r="E43" s="5"/>
      <c r="F43" s="5"/>
      <c r="G43" s="6"/>
      <c r="H43" s="6"/>
      <c r="I43" s="97">
        <f t="shared" si="2"/>
        <v>0</v>
      </c>
      <c r="J43" s="222" t="str">
        <f t="shared" si="3"/>
        <v/>
      </c>
      <c r="K43" s="98" t="str">
        <f t="shared" si="4"/>
        <v/>
      </c>
      <c r="L43" s="7"/>
      <c r="M43" s="8" t="s">
        <v>41</v>
      </c>
      <c r="N43" s="15"/>
      <c r="O43" s="15"/>
      <c r="P43" s="222" t="str">
        <f t="shared" si="5"/>
        <v/>
      </c>
      <c r="Q43" s="99">
        <f t="shared" si="21"/>
        <v>0</v>
      </c>
      <c r="R43" s="100">
        <f t="shared" si="6"/>
        <v>0</v>
      </c>
      <c r="S43" s="100">
        <f t="shared" si="7"/>
        <v>0</v>
      </c>
      <c r="T43" s="100">
        <f t="shared" si="8"/>
        <v>0</v>
      </c>
      <c r="U43" s="9">
        <f t="shared" si="9"/>
        <v>0</v>
      </c>
      <c r="V43" s="10">
        <f t="shared" si="10"/>
        <v>0</v>
      </c>
      <c r="W43" s="101">
        <f t="shared" si="11"/>
        <v>0</v>
      </c>
      <c r="X43" s="102">
        <f t="shared" si="12"/>
        <v>0</v>
      </c>
      <c r="Y43" s="124">
        <f t="shared" si="13"/>
        <v>0</v>
      </c>
      <c r="Z43" s="124">
        <f t="shared" si="14"/>
        <v>0</v>
      </c>
      <c r="AA43" s="125">
        <f t="shared" si="15"/>
        <v>0</v>
      </c>
      <c r="AB43" s="124">
        <f t="shared" si="16"/>
        <v>0</v>
      </c>
      <c r="AC43" s="124">
        <f t="shared" si="17"/>
        <v>0</v>
      </c>
      <c r="AD43" s="125">
        <f t="shared" si="18"/>
        <v>0</v>
      </c>
      <c r="AE43" s="53">
        <f t="shared" si="19"/>
        <v>0</v>
      </c>
      <c r="AF43" s="118">
        <f t="shared" si="20"/>
        <v>0</v>
      </c>
      <c r="AG43" s="104"/>
    </row>
    <row r="44" spans="1:33" ht="24.95" customHeight="1" x14ac:dyDescent="0.25">
      <c r="A44" s="55"/>
      <c r="B44" s="2"/>
      <c r="C44" s="2"/>
      <c r="D44" s="4"/>
      <c r="E44" s="5"/>
      <c r="F44" s="5"/>
      <c r="G44" s="6"/>
      <c r="H44" s="6"/>
      <c r="I44" s="97">
        <f t="shared" si="2"/>
        <v>0</v>
      </c>
      <c r="J44" s="222" t="str">
        <f t="shared" si="3"/>
        <v/>
      </c>
      <c r="K44" s="98" t="str">
        <f t="shared" si="4"/>
        <v/>
      </c>
      <c r="L44" s="7"/>
      <c r="M44" s="8" t="s">
        <v>41</v>
      </c>
      <c r="N44" s="15"/>
      <c r="O44" s="15"/>
      <c r="P44" s="222" t="str">
        <f t="shared" si="5"/>
        <v/>
      </c>
      <c r="Q44" s="99">
        <f t="shared" si="21"/>
        <v>0</v>
      </c>
      <c r="R44" s="100">
        <f t="shared" si="6"/>
        <v>0</v>
      </c>
      <c r="S44" s="100">
        <f t="shared" si="7"/>
        <v>0</v>
      </c>
      <c r="T44" s="100">
        <f t="shared" si="8"/>
        <v>0</v>
      </c>
      <c r="U44" s="9">
        <f t="shared" si="9"/>
        <v>0</v>
      </c>
      <c r="V44" s="10">
        <f t="shared" si="10"/>
        <v>0</v>
      </c>
      <c r="W44" s="101">
        <f t="shared" si="11"/>
        <v>0</v>
      </c>
      <c r="X44" s="102">
        <f t="shared" si="12"/>
        <v>0</v>
      </c>
      <c r="Y44" s="124">
        <f t="shared" si="13"/>
        <v>0</v>
      </c>
      <c r="Z44" s="124">
        <f t="shared" si="14"/>
        <v>0</v>
      </c>
      <c r="AA44" s="125">
        <f t="shared" si="15"/>
        <v>0</v>
      </c>
      <c r="AB44" s="124">
        <f t="shared" si="16"/>
        <v>0</v>
      </c>
      <c r="AC44" s="124">
        <f t="shared" si="17"/>
        <v>0</v>
      </c>
      <c r="AD44" s="125">
        <f t="shared" si="18"/>
        <v>0</v>
      </c>
      <c r="AE44" s="53">
        <f t="shared" si="19"/>
        <v>0</v>
      </c>
      <c r="AF44" s="118">
        <f t="shared" si="20"/>
        <v>0</v>
      </c>
      <c r="AG44" s="104"/>
    </row>
    <row r="45" spans="1:33" ht="24.95" customHeight="1" x14ac:dyDescent="0.25">
      <c r="A45" s="55"/>
      <c r="B45" s="2"/>
      <c r="C45" s="2"/>
      <c r="D45" s="4"/>
      <c r="E45" s="5"/>
      <c r="F45" s="5"/>
      <c r="G45" s="6"/>
      <c r="H45" s="6"/>
      <c r="I45" s="97">
        <f t="shared" si="2"/>
        <v>0</v>
      </c>
      <c r="J45" s="222" t="str">
        <f t="shared" si="3"/>
        <v/>
      </c>
      <c r="K45" s="98" t="str">
        <f t="shared" si="4"/>
        <v/>
      </c>
      <c r="L45" s="7"/>
      <c r="M45" s="8" t="s">
        <v>41</v>
      </c>
      <c r="N45" s="15"/>
      <c r="O45" s="15"/>
      <c r="P45" s="222" t="str">
        <f t="shared" si="5"/>
        <v/>
      </c>
      <c r="Q45" s="99">
        <f t="shared" si="21"/>
        <v>0</v>
      </c>
      <c r="R45" s="100">
        <f t="shared" si="6"/>
        <v>0</v>
      </c>
      <c r="S45" s="100">
        <f t="shared" si="7"/>
        <v>0</v>
      </c>
      <c r="T45" s="100">
        <f t="shared" si="8"/>
        <v>0</v>
      </c>
      <c r="U45" s="9">
        <f t="shared" si="9"/>
        <v>0</v>
      </c>
      <c r="V45" s="10">
        <f t="shared" si="10"/>
        <v>0</v>
      </c>
      <c r="W45" s="101">
        <f t="shared" si="11"/>
        <v>0</v>
      </c>
      <c r="X45" s="102">
        <f t="shared" si="12"/>
        <v>0</v>
      </c>
      <c r="Y45" s="124">
        <f t="shared" si="13"/>
        <v>0</v>
      </c>
      <c r="Z45" s="124">
        <f t="shared" si="14"/>
        <v>0</v>
      </c>
      <c r="AA45" s="125">
        <f t="shared" si="15"/>
        <v>0</v>
      </c>
      <c r="AB45" s="124">
        <f t="shared" si="16"/>
        <v>0</v>
      </c>
      <c r="AC45" s="124">
        <f t="shared" si="17"/>
        <v>0</v>
      </c>
      <c r="AD45" s="125">
        <f t="shared" si="18"/>
        <v>0</v>
      </c>
      <c r="AE45" s="53">
        <f t="shared" si="19"/>
        <v>0</v>
      </c>
      <c r="AF45" s="118">
        <f t="shared" si="20"/>
        <v>0</v>
      </c>
      <c r="AG45" s="104"/>
    </row>
    <row r="46" spans="1:33" ht="24.95" customHeight="1" x14ac:dyDescent="0.25">
      <c r="A46" s="55"/>
      <c r="B46" s="2"/>
      <c r="C46" s="2"/>
      <c r="D46" s="4"/>
      <c r="E46" s="5"/>
      <c r="F46" s="5"/>
      <c r="G46" s="6"/>
      <c r="H46" s="6"/>
      <c r="I46" s="97">
        <f t="shared" si="2"/>
        <v>0</v>
      </c>
      <c r="J46" s="222" t="str">
        <f t="shared" si="3"/>
        <v/>
      </c>
      <c r="K46" s="98" t="str">
        <f t="shared" si="4"/>
        <v/>
      </c>
      <c r="L46" s="7"/>
      <c r="M46" s="8" t="s">
        <v>41</v>
      </c>
      <c r="N46" s="15"/>
      <c r="O46" s="15"/>
      <c r="P46" s="222" t="str">
        <f t="shared" si="5"/>
        <v/>
      </c>
      <c r="Q46" s="99">
        <f t="shared" si="21"/>
        <v>0</v>
      </c>
      <c r="R46" s="100">
        <f t="shared" si="6"/>
        <v>0</v>
      </c>
      <c r="S46" s="100">
        <f t="shared" si="7"/>
        <v>0</v>
      </c>
      <c r="T46" s="100">
        <f t="shared" si="8"/>
        <v>0</v>
      </c>
      <c r="U46" s="9">
        <f t="shared" si="9"/>
        <v>0</v>
      </c>
      <c r="V46" s="10">
        <f t="shared" si="10"/>
        <v>0</v>
      </c>
      <c r="W46" s="101">
        <f t="shared" si="11"/>
        <v>0</v>
      </c>
      <c r="X46" s="102">
        <f t="shared" si="12"/>
        <v>0</v>
      </c>
      <c r="Y46" s="124">
        <f t="shared" si="13"/>
        <v>0</v>
      </c>
      <c r="Z46" s="124">
        <f t="shared" si="14"/>
        <v>0</v>
      </c>
      <c r="AA46" s="125">
        <f t="shared" si="15"/>
        <v>0</v>
      </c>
      <c r="AB46" s="124">
        <f t="shared" si="16"/>
        <v>0</v>
      </c>
      <c r="AC46" s="124">
        <f t="shared" si="17"/>
        <v>0</v>
      </c>
      <c r="AD46" s="125">
        <f t="shared" si="18"/>
        <v>0</v>
      </c>
      <c r="AE46" s="53">
        <f t="shared" si="19"/>
        <v>0</v>
      </c>
      <c r="AF46" s="118">
        <f t="shared" si="20"/>
        <v>0</v>
      </c>
      <c r="AG46" s="104"/>
    </row>
    <row r="47" spans="1:33" ht="24.95" customHeight="1" x14ac:dyDescent="0.25">
      <c r="A47" s="55"/>
      <c r="B47" s="2"/>
      <c r="C47" s="2"/>
      <c r="D47" s="4"/>
      <c r="E47" s="5"/>
      <c r="F47" s="5"/>
      <c r="G47" s="6"/>
      <c r="H47" s="6"/>
      <c r="I47" s="97">
        <f t="shared" si="2"/>
        <v>0</v>
      </c>
      <c r="J47" s="222" t="str">
        <f t="shared" si="3"/>
        <v/>
      </c>
      <c r="K47" s="98" t="str">
        <f t="shared" si="4"/>
        <v/>
      </c>
      <c r="L47" s="7"/>
      <c r="M47" s="8" t="s">
        <v>41</v>
      </c>
      <c r="N47" s="15"/>
      <c r="O47" s="15"/>
      <c r="P47" s="222" t="str">
        <f t="shared" si="5"/>
        <v/>
      </c>
      <c r="Q47" s="99">
        <f t="shared" si="21"/>
        <v>0</v>
      </c>
      <c r="R47" s="100">
        <f t="shared" si="6"/>
        <v>0</v>
      </c>
      <c r="S47" s="100">
        <f t="shared" si="7"/>
        <v>0</v>
      </c>
      <c r="T47" s="100">
        <f t="shared" si="8"/>
        <v>0</v>
      </c>
      <c r="U47" s="9">
        <f t="shared" si="9"/>
        <v>0</v>
      </c>
      <c r="V47" s="10">
        <f t="shared" si="10"/>
        <v>0</v>
      </c>
      <c r="W47" s="101">
        <f t="shared" si="11"/>
        <v>0</v>
      </c>
      <c r="X47" s="102">
        <f t="shared" si="12"/>
        <v>0</v>
      </c>
      <c r="Y47" s="124">
        <f t="shared" si="13"/>
        <v>0</v>
      </c>
      <c r="Z47" s="124">
        <f t="shared" si="14"/>
        <v>0</v>
      </c>
      <c r="AA47" s="125">
        <f t="shared" si="15"/>
        <v>0</v>
      </c>
      <c r="AB47" s="124">
        <f t="shared" si="16"/>
        <v>0</v>
      </c>
      <c r="AC47" s="124">
        <f t="shared" si="17"/>
        <v>0</v>
      </c>
      <c r="AD47" s="125">
        <f t="shared" si="18"/>
        <v>0</v>
      </c>
      <c r="AE47" s="53">
        <f t="shared" si="19"/>
        <v>0</v>
      </c>
      <c r="AF47" s="118">
        <f t="shared" si="20"/>
        <v>0</v>
      </c>
      <c r="AG47" s="104"/>
    </row>
    <row r="48" spans="1:33" ht="24.95" customHeight="1" x14ac:dyDescent="0.25">
      <c r="A48" s="55"/>
      <c r="B48" s="2"/>
      <c r="C48" s="2"/>
      <c r="D48" s="4"/>
      <c r="E48" s="5"/>
      <c r="F48" s="5"/>
      <c r="G48" s="6"/>
      <c r="H48" s="6"/>
      <c r="I48" s="97">
        <f t="shared" si="2"/>
        <v>0</v>
      </c>
      <c r="J48" s="222" t="str">
        <f t="shared" si="3"/>
        <v/>
      </c>
      <c r="K48" s="98" t="str">
        <f t="shared" si="4"/>
        <v/>
      </c>
      <c r="L48" s="7"/>
      <c r="M48" s="8" t="s">
        <v>41</v>
      </c>
      <c r="N48" s="15"/>
      <c r="O48" s="15"/>
      <c r="P48" s="222" t="str">
        <f t="shared" si="5"/>
        <v/>
      </c>
      <c r="Q48" s="99">
        <f t="shared" si="21"/>
        <v>0</v>
      </c>
      <c r="R48" s="100">
        <f t="shared" si="6"/>
        <v>0</v>
      </c>
      <c r="S48" s="100">
        <f t="shared" si="7"/>
        <v>0</v>
      </c>
      <c r="T48" s="100">
        <f t="shared" si="8"/>
        <v>0</v>
      </c>
      <c r="U48" s="9">
        <f t="shared" si="9"/>
        <v>0</v>
      </c>
      <c r="V48" s="10">
        <f t="shared" si="10"/>
        <v>0</v>
      </c>
      <c r="W48" s="101">
        <f t="shared" si="11"/>
        <v>0</v>
      </c>
      <c r="X48" s="102">
        <f t="shared" si="12"/>
        <v>0</v>
      </c>
      <c r="Y48" s="124">
        <f t="shared" si="13"/>
        <v>0</v>
      </c>
      <c r="Z48" s="124">
        <f t="shared" si="14"/>
        <v>0</v>
      </c>
      <c r="AA48" s="125">
        <f t="shared" si="15"/>
        <v>0</v>
      </c>
      <c r="AB48" s="124">
        <f t="shared" si="16"/>
        <v>0</v>
      </c>
      <c r="AC48" s="124">
        <f t="shared" si="17"/>
        <v>0</v>
      </c>
      <c r="AD48" s="125">
        <f t="shared" si="18"/>
        <v>0</v>
      </c>
      <c r="AE48" s="53">
        <f t="shared" si="19"/>
        <v>0</v>
      </c>
      <c r="AF48" s="118">
        <f t="shared" si="20"/>
        <v>0</v>
      </c>
      <c r="AG48" s="104"/>
    </row>
    <row r="49" spans="1:33" ht="24.95" customHeight="1" x14ac:dyDescent="0.25">
      <c r="A49" s="55"/>
      <c r="B49" s="2"/>
      <c r="C49" s="2"/>
      <c r="D49" s="4"/>
      <c r="E49" s="5"/>
      <c r="F49" s="5"/>
      <c r="G49" s="6"/>
      <c r="H49" s="6"/>
      <c r="I49" s="97">
        <f t="shared" si="2"/>
        <v>0</v>
      </c>
      <c r="J49" s="222" t="str">
        <f t="shared" si="3"/>
        <v/>
      </c>
      <c r="K49" s="98" t="str">
        <f t="shared" si="4"/>
        <v/>
      </c>
      <c r="L49" s="7"/>
      <c r="M49" s="8" t="s">
        <v>41</v>
      </c>
      <c r="N49" s="15"/>
      <c r="O49" s="15"/>
      <c r="P49" s="222" t="str">
        <f t="shared" si="5"/>
        <v/>
      </c>
      <c r="Q49" s="99">
        <f t="shared" si="21"/>
        <v>0</v>
      </c>
      <c r="R49" s="100">
        <f t="shared" si="6"/>
        <v>0</v>
      </c>
      <c r="S49" s="100">
        <f t="shared" si="7"/>
        <v>0</v>
      </c>
      <c r="T49" s="100">
        <f t="shared" si="8"/>
        <v>0</v>
      </c>
      <c r="U49" s="9">
        <f t="shared" si="9"/>
        <v>0</v>
      </c>
      <c r="V49" s="10">
        <f t="shared" si="10"/>
        <v>0</v>
      </c>
      <c r="W49" s="101">
        <f t="shared" si="11"/>
        <v>0</v>
      </c>
      <c r="X49" s="102">
        <f t="shared" si="12"/>
        <v>0</v>
      </c>
      <c r="Y49" s="124">
        <f t="shared" si="13"/>
        <v>0</v>
      </c>
      <c r="Z49" s="124">
        <f t="shared" si="14"/>
        <v>0</v>
      </c>
      <c r="AA49" s="125">
        <f t="shared" si="15"/>
        <v>0</v>
      </c>
      <c r="AB49" s="124">
        <f t="shared" si="16"/>
        <v>0</v>
      </c>
      <c r="AC49" s="124">
        <f t="shared" si="17"/>
        <v>0</v>
      </c>
      <c r="AD49" s="125">
        <f t="shared" si="18"/>
        <v>0</v>
      </c>
      <c r="AE49" s="53">
        <f t="shared" si="19"/>
        <v>0</v>
      </c>
      <c r="AF49" s="118">
        <f t="shared" si="20"/>
        <v>0</v>
      </c>
      <c r="AG49" s="104"/>
    </row>
    <row r="50" spans="1:33" ht="24.95" customHeight="1" x14ac:dyDescent="0.25">
      <c r="A50" s="55"/>
      <c r="B50" s="2"/>
      <c r="C50" s="2"/>
      <c r="D50" s="4"/>
      <c r="E50" s="5"/>
      <c r="F50" s="5"/>
      <c r="G50" s="6"/>
      <c r="H50" s="6"/>
      <c r="I50" s="97">
        <f t="shared" si="2"/>
        <v>0</v>
      </c>
      <c r="J50" s="222" t="str">
        <f t="shared" si="3"/>
        <v/>
      </c>
      <c r="K50" s="98" t="str">
        <f t="shared" si="4"/>
        <v/>
      </c>
      <c r="L50" s="7"/>
      <c r="M50" s="8" t="s">
        <v>41</v>
      </c>
      <c r="N50" s="15"/>
      <c r="O50" s="15"/>
      <c r="P50" s="222" t="str">
        <f t="shared" si="5"/>
        <v/>
      </c>
      <c r="Q50" s="99">
        <f t="shared" si="21"/>
        <v>0</v>
      </c>
      <c r="R50" s="100">
        <f t="shared" si="6"/>
        <v>0</v>
      </c>
      <c r="S50" s="100">
        <f t="shared" si="7"/>
        <v>0</v>
      </c>
      <c r="T50" s="100">
        <f t="shared" si="8"/>
        <v>0</v>
      </c>
      <c r="U50" s="9">
        <f t="shared" si="9"/>
        <v>0</v>
      </c>
      <c r="V50" s="10">
        <f t="shared" si="10"/>
        <v>0</v>
      </c>
      <c r="W50" s="101">
        <f t="shared" si="11"/>
        <v>0</v>
      </c>
      <c r="X50" s="102">
        <f t="shared" si="12"/>
        <v>0</v>
      </c>
      <c r="Y50" s="124">
        <f t="shared" si="13"/>
        <v>0</v>
      </c>
      <c r="Z50" s="124">
        <f t="shared" si="14"/>
        <v>0</v>
      </c>
      <c r="AA50" s="125">
        <f t="shared" si="15"/>
        <v>0</v>
      </c>
      <c r="AB50" s="124">
        <f t="shared" si="16"/>
        <v>0</v>
      </c>
      <c r="AC50" s="124">
        <f t="shared" si="17"/>
        <v>0</v>
      </c>
      <c r="AD50" s="125">
        <f t="shared" si="18"/>
        <v>0</v>
      </c>
      <c r="AE50" s="53">
        <f t="shared" si="19"/>
        <v>0</v>
      </c>
      <c r="AF50" s="118">
        <f t="shared" si="20"/>
        <v>0</v>
      </c>
      <c r="AG50" s="104"/>
    </row>
    <row r="51" spans="1:33" ht="24.95" customHeight="1" x14ac:dyDescent="0.25">
      <c r="A51" s="55"/>
      <c r="B51" s="2"/>
      <c r="C51" s="2"/>
      <c r="D51" s="4"/>
      <c r="E51" s="5"/>
      <c r="F51" s="5"/>
      <c r="G51" s="6"/>
      <c r="H51" s="6"/>
      <c r="I51" s="97">
        <f t="shared" si="2"/>
        <v>0</v>
      </c>
      <c r="J51" s="222" t="str">
        <f t="shared" si="3"/>
        <v/>
      </c>
      <c r="K51" s="98" t="str">
        <f t="shared" si="4"/>
        <v/>
      </c>
      <c r="L51" s="7"/>
      <c r="M51" s="8" t="s">
        <v>41</v>
      </c>
      <c r="N51" s="15"/>
      <c r="O51" s="15"/>
      <c r="P51" s="222" t="str">
        <f t="shared" si="5"/>
        <v/>
      </c>
      <c r="Q51" s="99">
        <f t="shared" si="21"/>
        <v>0</v>
      </c>
      <c r="R51" s="100">
        <f t="shared" si="6"/>
        <v>0</v>
      </c>
      <c r="S51" s="100">
        <f t="shared" si="7"/>
        <v>0</v>
      </c>
      <c r="T51" s="100">
        <f t="shared" si="8"/>
        <v>0</v>
      </c>
      <c r="U51" s="9">
        <f t="shared" si="9"/>
        <v>0</v>
      </c>
      <c r="V51" s="10">
        <f t="shared" si="10"/>
        <v>0</v>
      </c>
      <c r="W51" s="101">
        <f t="shared" si="11"/>
        <v>0</v>
      </c>
      <c r="X51" s="102">
        <f t="shared" si="12"/>
        <v>0</v>
      </c>
      <c r="Y51" s="124">
        <f t="shared" si="13"/>
        <v>0</v>
      </c>
      <c r="Z51" s="124">
        <f t="shared" si="14"/>
        <v>0</v>
      </c>
      <c r="AA51" s="125">
        <f t="shared" si="15"/>
        <v>0</v>
      </c>
      <c r="AB51" s="124">
        <f t="shared" si="16"/>
        <v>0</v>
      </c>
      <c r="AC51" s="124">
        <f t="shared" si="17"/>
        <v>0</v>
      </c>
      <c r="AD51" s="125">
        <f t="shared" si="18"/>
        <v>0</v>
      </c>
      <c r="AE51" s="53">
        <f t="shared" si="19"/>
        <v>0</v>
      </c>
      <c r="AF51" s="118">
        <f t="shared" si="20"/>
        <v>0</v>
      </c>
      <c r="AG51" s="104"/>
    </row>
    <row r="52" spans="1:33" ht="24.95" customHeight="1" x14ac:dyDescent="0.25">
      <c r="A52" s="55"/>
      <c r="B52" s="2"/>
      <c r="C52" s="2"/>
      <c r="D52" s="4"/>
      <c r="E52" s="5"/>
      <c r="F52" s="5"/>
      <c r="G52" s="6"/>
      <c r="H52" s="6"/>
      <c r="I52" s="97">
        <f t="shared" si="2"/>
        <v>0</v>
      </c>
      <c r="J52" s="222" t="str">
        <f t="shared" si="3"/>
        <v/>
      </c>
      <c r="K52" s="98" t="str">
        <f t="shared" si="4"/>
        <v/>
      </c>
      <c r="L52" s="7"/>
      <c r="M52" s="8" t="s">
        <v>41</v>
      </c>
      <c r="N52" s="15"/>
      <c r="O52" s="15"/>
      <c r="P52" s="222" t="str">
        <f t="shared" si="5"/>
        <v/>
      </c>
      <c r="Q52" s="99">
        <f t="shared" si="21"/>
        <v>0</v>
      </c>
      <c r="R52" s="100">
        <f t="shared" si="6"/>
        <v>0</v>
      </c>
      <c r="S52" s="100">
        <f t="shared" si="7"/>
        <v>0</v>
      </c>
      <c r="T52" s="100">
        <f t="shared" si="8"/>
        <v>0</v>
      </c>
      <c r="U52" s="9">
        <f t="shared" si="9"/>
        <v>0</v>
      </c>
      <c r="V52" s="10">
        <f t="shared" si="10"/>
        <v>0</v>
      </c>
      <c r="W52" s="101">
        <f t="shared" si="11"/>
        <v>0</v>
      </c>
      <c r="X52" s="102">
        <f t="shared" si="12"/>
        <v>0</v>
      </c>
      <c r="Y52" s="124">
        <f t="shared" si="13"/>
        <v>0</v>
      </c>
      <c r="Z52" s="124">
        <f t="shared" si="14"/>
        <v>0</v>
      </c>
      <c r="AA52" s="125">
        <f t="shared" si="15"/>
        <v>0</v>
      </c>
      <c r="AB52" s="124">
        <f t="shared" si="16"/>
        <v>0</v>
      </c>
      <c r="AC52" s="124">
        <f t="shared" si="17"/>
        <v>0</v>
      </c>
      <c r="AD52" s="125">
        <f t="shared" si="18"/>
        <v>0</v>
      </c>
      <c r="AE52" s="53">
        <f t="shared" si="19"/>
        <v>0</v>
      </c>
      <c r="AF52" s="118">
        <f t="shared" si="20"/>
        <v>0</v>
      </c>
      <c r="AG52" s="104"/>
    </row>
    <row r="53" spans="1:33" ht="24.95" customHeight="1" x14ac:dyDescent="0.25">
      <c r="A53" s="55"/>
      <c r="B53" s="2"/>
      <c r="C53" s="2"/>
      <c r="D53" s="4"/>
      <c r="E53" s="5"/>
      <c r="F53" s="5"/>
      <c r="G53" s="6"/>
      <c r="H53" s="6"/>
      <c r="I53" s="97">
        <f t="shared" si="2"/>
        <v>0</v>
      </c>
      <c r="J53" s="222" t="str">
        <f t="shared" si="3"/>
        <v/>
      </c>
      <c r="K53" s="98" t="str">
        <f t="shared" si="4"/>
        <v/>
      </c>
      <c r="L53" s="7"/>
      <c r="M53" s="8" t="s">
        <v>41</v>
      </c>
      <c r="N53" s="15"/>
      <c r="O53" s="15"/>
      <c r="P53" s="222" t="str">
        <f t="shared" si="5"/>
        <v/>
      </c>
      <c r="Q53" s="99">
        <f t="shared" si="21"/>
        <v>0</v>
      </c>
      <c r="R53" s="100">
        <f t="shared" si="6"/>
        <v>0</v>
      </c>
      <c r="S53" s="100">
        <f t="shared" si="7"/>
        <v>0</v>
      </c>
      <c r="T53" s="100">
        <f t="shared" si="8"/>
        <v>0</v>
      </c>
      <c r="U53" s="9">
        <f t="shared" si="9"/>
        <v>0</v>
      </c>
      <c r="V53" s="10">
        <f t="shared" si="10"/>
        <v>0</v>
      </c>
      <c r="W53" s="101">
        <f t="shared" si="11"/>
        <v>0</v>
      </c>
      <c r="X53" s="102">
        <f t="shared" si="12"/>
        <v>0</v>
      </c>
      <c r="Y53" s="124">
        <f t="shared" si="13"/>
        <v>0</v>
      </c>
      <c r="Z53" s="124">
        <f t="shared" si="14"/>
        <v>0</v>
      </c>
      <c r="AA53" s="125">
        <f t="shared" si="15"/>
        <v>0</v>
      </c>
      <c r="AB53" s="124">
        <f t="shared" si="16"/>
        <v>0</v>
      </c>
      <c r="AC53" s="124">
        <f t="shared" si="17"/>
        <v>0</v>
      </c>
      <c r="AD53" s="125">
        <f t="shared" si="18"/>
        <v>0</v>
      </c>
      <c r="AE53" s="53">
        <f t="shared" si="19"/>
        <v>0</v>
      </c>
      <c r="AF53" s="118">
        <f t="shared" si="20"/>
        <v>0</v>
      </c>
      <c r="AG53" s="104"/>
    </row>
    <row r="54" spans="1:33" ht="24.95" customHeight="1" x14ac:dyDescent="0.25">
      <c r="A54" s="55"/>
      <c r="B54" s="2"/>
      <c r="C54" s="2"/>
      <c r="D54" s="4"/>
      <c r="E54" s="5"/>
      <c r="F54" s="5"/>
      <c r="G54" s="6"/>
      <c r="H54" s="6"/>
      <c r="I54" s="97">
        <f t="shared" si="2"/>
        <v>0</v>
      </c>
      <c r="J54" s="222" t="str">
        <f t="shared" si="3"/>
        <v/>
      </c>
      <c r="K54" s="98" t="str">
        <f t="shared" si="4"/>
        <v/>
      </c>
      <c r="L54" s="7"/>
      <c r="M54" s="8" t="s">
        <v>41</v>
      </c>
      <c r="N54" s="15"/>
      <c r="O54" s="15"/>
      <c r="P54" s="222" t="str">
        <f t="shared" si="5"/>
        <v/>
      </c>
      <c r="Q54" s="99">
        <f t="shared" si="21"/>
        <v>0</v>
      </c>
      <c r="R54" s="100">
        <f t="shared" si="6"/>
        <v>0</v>
      </c>
      <c r="S54" s="100">
        <f t="shared" si="7"/>
        <v>0</v>
      </c>
      <c r="T54" s="100">
        <f t="shared" si="8"/>
        <v>0</v>
      </c>
      <c r="U54" s="9">
        <f t="shared" si="9"/>
        <v>0</v>
      </c>
      <c r="V54" s="10">
        <f t="shared" si="10"/>
        <v>0</v>
      </c>
      <c r="W54" s="101">
        <f t="shared" si="11"/>
        <v>0</v>
      </c>
      <c r="X54" s="102">
        <f t="shared" si="12"/>
        <v>0</v>
      </c>
      <c r="Y54" s="124">
        <f t="shared" si="13"/>
        <v>0</v>
      </c>
      <c r="Z54" s="124">
        <f t="shared" si="14"/>
        <v>0</v>
      </c>
      <c r="AA54" s="125">
        <f t="shared" si="15"/>
        <v>0</v>
      </c>
      <c r="AB54" s="124">
        <f t="shared" si="16"/>
        <v>0</v>
      </c>
      <c r="AC54" s="124">
        <f t="shared" si="17"/>
        <v>0</v>
      </c>
      <c r="AD54" s="125">
        <f t="shared" si="18"/>
        <v>0</v>
      </c>
      <c r="AE54" s="53">
        <f t="shared" si="19"/>
        <v>0</v>
      </c>
      <c r="AF54" s="118">
        <f t="shared" si="20"/>
        <v>0</v>
      </c>
      <c r="AG54" s="104"/>
    </row>
    <row r="55" spans="1:33" ht="24.95" customHeight="1" x14ac:dyDescent="0.25">
      <c r="A55" s="55"/>
      <c r="B55" s="2"/>
      <c r="C55" s="2"/>
      <c r="D55" s="4"/>
      <c r="E55" s="5"/>
      <c r="F55" s="5"/>
      <c r="G55" s="6"/>
      <c r="H55" s="6"/>
      <c r="I55" s="97">
        <f t="shared" si="2"/>
        <v>0</v>
      </c>
      <c r="J55" s="222" t="str">
        <f t="shared" si="3"/>
        <v/>
      </c>
      <c r="K55" s="98" t="str">
        <f t="shared" si="4"/>
        <v/>
      </c>
      <c r="L55" s="7"/>
      <c r="M55" s="8" t="s">
        <v>41</v>
      </c>
      <c r="N55" s="15"/>
      <c r="O55" s="15"/>
      <c r="P55" s="222" t="str">
        <f t="shared" si="5"/>
        <v/>
      </c>
      <c r="Q55" s="99">
        <f t="shared" si="21"/>
        <v>0</v>
      </c>
      <c r="R55" s="100">
        <f t="shared" si="6"/>
        <v>0</v>
      </c>
      <c r="S55" s="100">
        <f t="shared" si="7"/>
        <v>0</v>
      </c>
      <c r="T55" s="100">
        <f t="shared" si="8"/>
        <v>0</v>
      </c>
      <c r="U55" s="9">
        <f t="shared" si="9"/>
        <v>0</v>
      </c>
      <c r="V55" s="10">
        <f t="shared" si="10"/>
        <v>0</v>
      </c>
      <c r="W55" s="101">
        <f t="shared" si="11"/>
        <v>0</v>
      </c>
      <c r="X55" s="102">
        <f t="shared" si="12"/>
        <v>0</v>
      </c>
      <c r="Y55" s="124">
        <f t="shared" si="13"/>
        <v>0</v>
      </c>
      <c r="Z55" s="124">
        <f t="shared" si="14"/>
        <v>0</v>
      </c>
      <c r="AA55" s="125">
        <f t="shared" si="15"/>
        <v>0</v>
      </c>
      <c r="AB55" s="124">
        <f t="shared" si="16"/>
        <v>0</v>
      </c>
      <c r="AC55" s="124">
        <f t="shared" si="17"/>
        <v>0</v>
      </c>
      <c r="AD55" s="125">
        <f t="shared" si="18"/>
        <v>0</v>
      </c>
      <c r="AE55" s="53">
        <f t="shared" si="19"/>
        <v>0</v>
      </c>
      <c r="AF55" s="118">
        <f t="shared" si="20"/>
        <v>0</v>
      </c>
      <c r="AG55" s="104"/>
    </row>
    <row r="56" spans="1:33" ht="24.95" customHeight="1" x14ac:dyDescent="0.25">
      <c r="A56" s="55"/>
      <c r="B56" s="2"/>
      <c r="C56" s="2"/>
      <c r="D56" s="4"/>
      <c r="E56" s="5"/>
      <c r="F56" s="5"/>
      <c r="G56" s="6"/>
      <c r="H56" s="6"/>
      <c r="I56" s="97">
        <f t="shared" si="2"/>
        <v>0</v>
      </c>
      <c r="J56" s="222" t="str">
        <f t="shared" si="3"/>
        <v/>
      </c>
      <c r="K56" s="98" t="str">
        <f t="shared" si="4"/>
        <v/>
      </c>
      <c r="L56" s="7"/>
      <c r="M56" s="8" t="s">
        <v>41</v>
      </c>
      <c r="N56" s="15"/>
      <c r="O56" s="15"/>
      <c r="P56" s="222" t="str">
        <f t="shared" si="5"/>
        <v/>
      </c>
      <c r="Q56" s="99">
        <f t="shared" si="21"/>
        <v>0</v>
      </c>
      <c r="R56" s="100">
        <f t="shared" si="6"/>
        <v>0</v>
      </c>
      <c r="S56" s="100">
        <f t="shared" si="7"/>
        <v>0</v>
      </c>
      <c r="T56" s="100">
        <f t="shared" si="8"/>
        <v>0</v>
      </c>
      <c r="U56" s="9">
        <f t="shared" si="9"/>
        <v>0</v>
      </c>
      <c r="V56" s="10">
        <f t="shared" si="10"/>
        <v>0</v>
      </c>
      <c r="W56" s="101">
        <f t="shared" si="11"/>
        <v>0</v>
      </c>
      <c r="X56" s="102">
        <f t="shared" si="12"/>
        <v>0</v>
      </c>
      <c r="Y56" s="124">
        <f t="shared" si="13"/>
        <v>0</v>
      </c>
      <c r="Z56" s="124">
        <f t="shared" si="14"/>
        <v>0</v>
      </c>
      <c r="AA56" s="125">
        <f t="shared" si="15"/>
        <v>0</v>
      </c>
      <c r="AB56" s="124">
        <f t="shared" si="16"/>
        <v>0</v>
      </c>
      <c r="AC56" s="124">
        <f t="shared" si="17"/>
        <v>0</v>
      </c>
      <c r="AD56" s="125">
        <f t="shared" si="18"/>
        <v>0</v>
      </c>
      <c r="AE56" s="53">
        <f t="shared" si="19"/>
        <v>0</v>
      </c>
      <c r="AF56" s="118">
        <f t="shared" si="20"/>
        <v>0</v>
      </c>
      <c r="AG56" s="104"/>
    </row>
    <row r="57" spans="1:33" ht="24.95" customHeight="1" x14ac:dyDescent="0.25">
      <c r="A57" s="55"/>
      <c r="B57" s="2"/>
      <c r="C57" s="2"/>
      <c r="D57" s="4"/>
      <c r="E57" s="5"/>
      <c r="F57" s="5"/>
      <c r="G57" s="6"/>
      <c r="H57" s="6"/>
      <c r="I57" s="97">
        <f t="shared" si="2"/>
        <v>0</v>
      </c>
      <c r="J57" s="222" t="str">
        <f t="shared" si="3"/>
        <v/>
      </c>
      <c r="K57" s="98" t="str">
        <f t="shared" si="4"/>
        <v/>
      </c>
      <c r="L57" s="7"/>
      <c r="M57" s="8" t="s">
        <v>41</v>
      </c>
      <c r="N57" s="15"/>
      <c r="O57" s="15"/>
      <c r="P57" s="222" t="str">
        <f t="shared" si="5"/>
        <v/>
      </c>
      <c r="Q57" s="99">
        <f t="shared" si="21"/>
        <v>0</v>
      </c>
      <c r="R57" s="100">
        <f t="shared" si="6"/>
        <v>0</v>
      </c>
      <c r="S57" s="100">
        <f t="shared" si="7"/>
        <v>0</v>
      </c>
      <c r="T57" s="100">
        <f t="shared" si="8"/>
        <v>0</v>
      </c>
      <c r="U57" s="9">
        <f t="shared" si="9"/>
        <v>0</v>
      </c>
      <c r="V57" s="10">
        <f t="shared" si="10"/>
        <v>0</v>
      </c>
      <c r="W57" s="101">
        <f t="shared" si="11"/>
        <v>0</v>
      </c>
      <c r="X57" s="102">
        <f t="shared" si="12"/>
        <v>0</v>
      </c>
      <c r="Y57" s="124">
        <f t="shared" si="13"/>
        <v>0</v>
      </c>
      <c r="Z57" s="124">
        <f t="shared" si="14"/>
        <v>0</v>
      </c>
      <c r="AA57" s="125">
        <f t="shared" si="15"/>
        <v>0</v>
      </c>
      <c r="AB57" s="124">
        <f t="shared" si="16"/>
        <v>0</v>
      </c>
      <c r="AC57" s="124">
        <f t="shared" si="17"/>
        <v>0</v>
      </c>
      <c r="AD57" s="125">
        <f t="shared" si="18"/>
        <v>0</v>
      </c>
      <c r="AE57" s="53">
        <f t="shared" si="19"/>
        <v>0</v>
      </c>
      <c r="AF57" s="118">
        <f t="shared" si="20"/>
        <v>0</v>
      </c>
      <c r="AG57" s="104"/>
    </row>
    <row r="58" spans="1:33" ht="24.95" customHeight="1" x14ac:dyDescent="0.25">
      <c r="A58" s="55"/>
      <c r="B58" s="2"/>
      <c r="C58" s="2"/>
      <c r="D58" s="4"/>
      <c r="E58" s="5"/>
      <c r="F58" s="5"/>
      <c r="G58" s="6"/>
      <c r="H58" s="6"/>
      <c r="I58" s="97">
        <f t="shared" si="2"/>
        <v>0</v>
      </c>
      <c r="J58" s="222" t="str">
        <f t="shared" si="3"/>
        <v/>
      </c>
      <c r="K58" s="98" t="str">
        <f t="shared" si="4"/>
        <v/>
      </c>
      <c r="L58" s="7"/>
      <c r="M58" s="8" t="s">
        <v>41</v>
      </c>
      <c r="N58" s="15"/>
      <c r="O58" s="15"/>
      <c r="P58" s="222" t="str">
        <f t="shared" si="5"/>
        <v/>
      </c>
      <c r="Q58" s="99">
        <f t="shared" si="21"/>
        <v>0</v>
      </c>
      <c r="R58" s="100">
        <f t="shared" si="6"/>
        <v>0</v>
      </c>
      <c r="S58" s="100">
        <f t="shared" si="7"/>
        <v>0</v>
      </c>
      <c r="T58" s="100">
        <f t="shared" si="8"/>
        <v>0</v>
      </c>
      <c r="U58" s="9">
        <f t="shared" si="9"/>
        <v>0</v>
      </c>
      <c r="V58" s="10">
        <f t="shared" si="10"/>
        <v>0</v>
      </c>
      <c r="W58" s="101">
        <f t="shared" si="11"/>
        <v>0</v>
      </c>
      <c r="X58" s="102">
        <f t="shared" si="12"/>
        <v>0</v>
      </c>
      <c r="Y58" s="124">
        <f t="shared" si="13"/>
        <v>0</v>
      </c>
      <c r="Z58" s="124">
        <f t="shared" si="14"/>
        <v>0</v>
      </c>
      <c r="AA58" s="125">
        <f t="shared" si="15"/>
        <v>0</v>
      </c>
      <c r="AB58" s="124">
        <f t="shared" si="16"/>
        <v>0</v>
      </c>
      <c r="AC58" s="124">
        <f t="shared" si="17"/>
        <v>0</v>
      </c>
      <c r="AD58" s="125">
        <f t="shared" si="18"/>
        <v>0</v>
      </c>
      <c r="AE58" s="53">
        <f t="shared" si="19"/>
        <v>0</v>
      </c>
      <c r="AF58" s="118">
        <f t="shared" si="20"/>
        <v>0</v>
      </c>
      <c r="AG58" s="104"/>
    </row>
    <row r="59" spans="1:33" ht="24.95" customHeight="1" x14ac:dyDescent="0.25">
      <c r="A59" s="55"/>
      <c r="B59" s="2"/>
      <c r="C59" s="2"/>
      <c r="D59" s="4"/>
      <c r="E59" s="5"/>
      <c r="F59" s="5"/>
      <c r="G59" s="6"/>
      <c r="H59" s="6"/>
      <c r="I59" s="97">
        <f t="shared" si="2"/>
        <v>0</v>
      </c>
      <c r="J59" s="222" t="str">
        <f t="shared" si="3"/>
        <v/>
      </c>
      <c r="K59" s="98" t="str">
        <f t="shared" si="4"/>
        <v/>
      </c>
      <c r="L59" s="7"/>
      <c r="M59" s="8" t="s">
        <v>41</v>
      </c>
      <c r="N59" s="15"/>
      <c r="O59" s="15"/>
      <c r="P59" s="222" t="str">
        <f t="shared" si="5"/>
        <v/>
      </c>
      <c r="Q59" s="99">
        <f t="shared" si="21"/>
        <v>0</v>
      </c>
      <c r="R59" s="100">
        <f t="shared" si="6"/>
        <v>0</v>
      </c>
      <c r="S59" s="100">
        <f t="shared" si="7"/>
        <v>0</v>
      </c>
      <c r="T59" s="100">
        <f t="shared" si="8"/>
        <v>0</v>
      </c>
      <c r="U59" s="9">
        <f t="shared" si="9"/>
        <v>0</v>
      </c>
      <c r="V59" s="10">
        <f t="shared" si="10"/>
        <v>0</v>
      </c>
      <c r="W59" s="101">
        <f t="shared" si="11"/>
        <v>0</v>
      </c>
      <c r="X59" s="102">
        <f t="shared" si="12"/>
        <v>0</v>
      </c>
      <c r="Y59" s="124">
        <f t="shared" si="13"/>
        <v>0</v>
      </c>
      <c r="Z59" s="124">
        <f t="shared" si="14"/>
        <v>0</v>
      </c>
      <c r="AA59" s="125">
        <f t="shared" si="15"/>
        <v>0</v>
      </c>
      <c r="AB59" s="124">
        <f t="shared" si="16"/>
        <v>0</v>
      </c>
      <c r="AC59" s="124">
        <f t="shared" si="17"/>
        <v>0</v>
      </c>
      <c r="AD59" s="125">
        <f t="shared" si="18"/>
        <v>0</v>
      </c>
      <c r="AE59" s="53">
        <f t="shared" si="19"/>
        <v>0</v>
      </c>
      <c r="AF59" s="118">
        <f t="shared" si="20"/>
        <v>0</v>
      </c>
      <c r="AG59" s="104"/>
    </row>
    <row r="60" spans="1:33" ht="24.95" customHeight="1" x14ac:dyDescent="0.25">
      <c r="A60" s="55"/>
      <c r="B60" s="2"/>
      <c r="C60" s="2"/>
      <c r="D60" s="4"/>
      <c r="E60" s="5"/>
      <c r="F60" s="5"/>
      <c r="G60" s="6"/>
      <c r="H60" s="6"/>
      <c r="I60" s="97">
        <f t="shared" si="2"/>
        <v>0</v>
      </c>
      <c r="J60" s="222" t="str">
        <f t="shared" si="3"/>
        <v/>
      </c>
      <c r="K60" s="98" t="str">
        <f t="shared" si="4"/>
        <v/>
      </c>
      <c r="L60" s="7"/>
      <c r="M60" s="8" t="s">
        <v>41</v>
      </c>
      <c r="N60" s="15"/>
      <c r="O60" s="15"/>
      <c r="P60" s="222" t="str">
        <f t="shared" si="5"/>
        <v/>
      </c>
      <c r="Q60" s="99">
        <f t="shared" si="21"/>
        <v>0</v>
      </c>
      <c r="R60" s="100">
        <f t="shared" si="6"/>
        <v>0</v>
      </c>
      <c r="S60" s="100">
        <f t="shared" si="7"/>
        <v>0</v>
      </c>
      <c r="T60" s="100">
        <f t="shared" si="8"/>
        <v>0</v>
      </c>
      <c r="U60" s="9">
        <f t="shared" si="9"/>
        <v>0</v>
      </c>
      <c r="V60" s="10">
        <f t="shared" si="10"/>
        <v>0</v>
      </c>
      <c r="W60" s="101">
        <f t="shared" si="11"/>
        <v>0</v>
      </c>
      <c r="X60" s="102">
        <f t="shared" si="12"/>
        <v>0</v>
      </c>
      <c r="Y60" s="124">
        <f t="shared" si="13"/>
        <v>0</v>
      </c>
      <c r="Z60" s="124">
        <f t="shared" si="14"/>
        <v>0</v>
      </c>
      <c r="AA60" s="125">
        <f t="shared" si="15"/>
        <v>0</v>
      </c>
      <c r="AB60" s="124">
        <f t="shared" si="16"/>
        <v>0</v>
      </c>
      <c r="AC60" s="124">
        <f t="shared" si="17"/>
        <v>0</v>
      </c>
      <c r="AD60" s="125">
        <f t="shared" si="18"/>
        <v>0</v>
      </c>
      <c r="AE60" s="53">
        <f t="shared" si="19"/>
        <v>0</v>
      </c>
      <c r="AF60" s="118">
        <f t="shared" si="20"/>
        <v>0</v>
      </c>
      <c r="AG60" s="104"/>
    </row>
    <row r="61" spans="1:33" ht="24.95" customHeight="1" x14ac:dyDescent="0.25">
      <c r="A61" s="55"/>
      <c r="B61" s="2"/>
      <c r="C61" s="2"/>
      <c r="D61" s="4"/>
      <c r="E61" s="5"/>
      <c r="F61" s="5"/>
      <c r="G61" s="6"/>
      <c r="H61" s="6"/>
      <c r="I61" s="97">
        <f t="shared" si="2"/>
        <v>0</v>
      </c>
      <c r="J61" s="222" t="str">
        <f t="shared" si="3"/>
        <v/>
      </c>
      <c r="K61" s="98" t="str">
        <f t="shared" si="4"/>
        <v/>
      </c>
      <c r="L61" s="7"/>
      <c r="M61" s="8" t="s">
        <v>41</v>
      </c>
      <c r="N61" s="15"/>
      <c r="O61" s="15"/>
      <c r="P61" s="222" t="str">
        <f t="shared" si="5"/>
        <v/>
      </c>
      <c r="Q61" s="99">
        <f t="shared" si="21"/>
        <v>0</v>
      </c>
      <c r="R61" s="100">
        <f t="shared" si="6"/>
        <v>0</v>
      </c>
      <c r="S61" s="100">
        <f t="shared" si="7"/>
        <v>0</v>
      </c>
      <c r="T61" s="100">
        <f t="shared" si="8"/>
        <v>0</v>
      </c>
      <c r="U61" s="9">
        <f t="shared" si="9"/>
        <v>0</v>
      </c>
      <c r="V61" s="10">
        <f t="shared" si="10"/>
        <v>0</v>
      </c>
      <c r="W61" s="101">
        <f t="shared" si="11"/>
        <v>0</v>
      </c>
      <c r="X61" s="102">
        <f t="shared" si="12"/>
        <v>0</v>
      </c>
      <c r="Y61" s="124">
        <f t="shared" si="13"/>
        <v>0</v>
      </c>
      <c r="Z61" s="124">
        <f t="shared" si="14"/>
        <v>0</v>
      </c>
      <c r="AA61" s="125">
        <f t="shared" si="15"/>
        <v>0</v>
      </c>
      <c r="AB61" s="124">
        <f t="shared" si="16"/>
        <v>0</v>
      </c>
      <c r="AC61" s="124">
        <f t="shared" si="17"/>
        <v>0</v>
      </c>
      <c r="AD61" s="125">
        <f t="shared" si="18"/>
        <v>0</v>
      </c>
      <c r="AE61" s="53">
        <f t="shared" si="19"/>
        <v>0</v>
      </c>
      <c r="AF61" s="118">
        <f t="shared" si="20"/>
        <v>0</v>
      </c>
      <c r="AG61" s="104"/>
    </row>
    <row r="62" spans="1:33" ht="24.95" customHeight="1" x14ac:dyDescent="0.25">
      <c r="A62" s="55"/>
      <c r="B62" s="2"/>
      <c r="C62" s="2"/>
      <c r="D62" s="4"/>
      <c r="E62" s="5"/>
      <c r="F62" s="5"/>
      <c r="G62" s="6"/>
      <c r="H62" s="6"/>
      <c r="I62" s="97">
        <f t="shared" si="2"/>
        <v>0</v>
      </c>
      <c r="J62" s="222" t="str">
        <f t="shared" si="3"/>
        <v/>
      </c>
      <c r="K62" s="98" t="str">
        <f t="shared" si="4"/>
        <v/>
      </c>
      <c r="L62" s="7"/>
      <c r="M62" s="8" t="s">
        <v>41</v>
      </c>
      <c r="N62" s="15"/>
      <c r="O62" s="15"/>
      <c r="P62" s="222" t="str">
        <f t="shared" si="5"/>
        <v/>
      </c>
      <c r="Q62" s="99">
        <f t="shared" si="21"/>
        <v>0</v>
      </c>
      <c r="R62" s="100">
        <f t="shared" si="6"/>
        <v>0</v>
      </c>
      <c r="S62" s="100">
        <f t="shared" si="7"/>
        <v>0</v>
      </c>
      <c r="T62" s="100">
        <f t="shared" si="8"/>
        <v>0</v>
      </c>
      <c r="U62" s="9">
        <f t="shared" si="9"/>
        <v>0</v>
      </c>
      <c r="V62" s="10">
        <f t="shared" si="10"/>
        <v>0</v>
      </c>
      <c r="W62" s="101">
        <f t="shared" si="11"/>
        <v>0</v>
      </c>
      <c r="X62" s="102">
        <f t="shared" si="12"/>
        <v>0</v>
      </c>
      <c r="Y62" s="124">
        <f t="shared" si="13"/>
        <v>0</v>
      </c>
      <c r="Z62" s="124">
        <f t="shared" si="14"/>
        <v>0</v>
      </c>
      <c r="AA62" s="125">
        <f t="shared" si="15"/>
        <v>0</v>
      </c>
      <c r="AB62" s="124">
        <f t="shared" si="16"/>
        <v>0</v>
      </c>
      <c r="AC62" s="124">
        <f t="shared" si="17"/>
        <v>0</v>
      </c>
      <c r="AD62" s="125">
        <f t="shared" si="18"/>
        <v>0</v>
      </c>
      <c r="AE62" s="53">
        <f t="shared" si="19"/>
        <v>0</v>
      </c>
      <c r="AF62" s="118">
        <f t="shared" si="20"/>
        <v>0</v>
      </c>
      <c r="AG62" s="104"/>
    </row>
    <row r="63" spans="1:33" ht="24.95" customHeight="1" x14ac:dyDescent="0.25">
      <c r="A63" s="55"/>
      <c r="B63" s="2"/>
      <c r="C63" s="2"/>
      <c r="D63" s="4"/>
      <c r="E63" s="5"/>
      <c r="F63" s="5"/>
      <c r="G63" s="6"/>
      <c r="H63" s="6"/>
      <c r="I63" s="97">
        <f t="shared" si="2"/>
        <v>0</v>
      </c>
      <c r="J63" s="222" t="str">
        <f t="shared" si="3"/>
        <v/>
      </c>
      <c r="K63" s="98" t="str">
        <f t="shared" si="4"/>
        <v/>
      </c>
      <c r="L63" s="7"/>
      <c r="M63" s="8" t="s">
        <v>41</v>
      </c>
      <c r="N63" s="15"/>
      <c r="O63" s="15"/>
      <c r="P63" s="222" t="str">
        <f t="shared" si="5"/>
        <v/>
      </c>
      <c r="Q63" s="99">
        <f t="shared" si="21"/>
        <v>0</v>
      </c>
      <c r="R63" s="100">
        <f t="shared" si="6"/>
        <v>0</v>
      </c>
      <c r="S63" s="100">
        <f t="shared" si="7"/>
        <v>0</v>
      </c>
      <c r="T63" s="100">
        <f t="shared" si="8"/>
        <v>0</v>
      </c>
      <c r="U63" s="9">
        <f t="shared" si="9"/>
        <v>0</v>
      </c>
      <c r="V63" s="10">
        <f t="shared" si="10"/>
        <v>0</v>
      </c>
      <c r="W63" s="101">
        <f t="shared" si="11"/>
        <v>0</v>
      </c>
      <c r="X63" s="102">
        <f t="shared" si="12"/>
        <v>0</v>
      </c>
      <c r="Y63" s="124">
        <f t="shared" si="13"/>
        <v>0</v>
      </c>
      <c r="Z63" s="124">
        <f t="shared" si="14"/>
        <v>0</v>
      </c>
      <c r="AA63" s="125">
        <f t="shared" si="15"/>
        <v>0</v>
      </c>
      <c r="AB63" s="124">
        <f t="shared" si="16"/>
        <v>0</v>
      </c>
      <c r="AC63" s="124">
        <f t="shared" si="17"/>
        <v>0</v>
      </c>
      <c r="AD63" s="125">
        <f t="shared" si="18"/>
        <v>0</v>
      </c>
      <c r="AE63" s="53">
        <f t="shared" si="19"/>
        <v>0</v>
      </c>
      <c r="AF63" s="118">
        <f t="shared" si="20"/>
        <v>0</v>
      </c>
      <c r="AG63" s="104"/>
    </row>
    <row r="64" spans="1:33" ht="24.95" customHeight="1" x14ac:dyDescent="0.25">
      <c r="A64" s="55"/>
      <c r="B64" s="2"/>
      <c r="C64" s="2"/>
      <c r="D64" s="4"/>
      <c r="E64" s="5"/>
      <c r="F64" s="5"/>
      <c r="G64" s="6"/>
      <c r="H64" s="6"/>
      <c r="I64" s="97">
        <f t="shared" si="2"/>
        <v>0</v>
      </c>
      <c r="J64" s="222" t="str">
        <f t="shared" si="3"/>
        <v/>
      </c>
      <c r="K64" s="98" t="str">
        <f t="shared" si="4"/>
        <v/>
      </c>
      <c r="L64" s="7"/>
      <c r="M64" s="8" t="s">
        <v>41</v>
      </c>
      <c r="N64" s="15"/>
      <c r="O64" s="15"/>
      <c r="P64" s="222" t="str">
        <f t="shared" si="5"/>
        <v/>
      </c>
      <c r="Q64" s="99">
        <f t="shared" si="21"/>
        <v>0</v>
      </c>
      <c r="R64" s="100">
        <f t="shared" si="6"/>
        <v>0</v>
      </c>
      <c r="S64" s="100">
        <f t="shared" si="7"/>
        <v>0</v>
      </c>
      <c r="T64" s="100">
        <f t="shared" si="8"/>
        <v>0</v>
      </c>
      <c r="U64" s="9">
        <f t="shared" si="9"/>
        <v>0</v>
      </c>
      <c r="V64" s="10">
        <f t="shared" si="10"/>
        <v>0</v>
      </c>
      <c r="W64" s="101">
        <f t="shared" si="11"/>
        <v>0</v>
      </c>
      <c r="X64" s="102">
        <f t="shared" si="12"/>
        <v>0</v>
      </c>
      <c r="Y64" s="124">
        <f t="shared" si="13"/>
        <v>0</v>
      </c>
      <c r="Z64" s="124">
        <f t="shared" si="14"/>
        <v>0</v>
      </c>
      <c r="AA64" s="125">
        <f t="shared" si="15"/>
        <v>0</v>
      </c>
      <c r="AB64" s="124">
        <f t="shared" si="16"/>
        <v>0</v>
      </c>
      <c r="AC64" s="124">
        <f t="shared" si="17"/>
        <v>0</v>
      </c>
      <c r="AD64" s="125">
        <f t="shared" si="18"/>
        <v>0</v>
      </c>
      <c r="AE64" s="53">
        <f t="shared" si="19"/>
        <v>0</v>
      </c>
      <c r="AF64" s="118">
        <f t="shared" si="20"/>
        <v>0</v>
      </c>
      <c r="AG64" s="104"/>
    </row>
    <row r="65" spans="1:33" ht="24.95" customHeight="1" x14ac:dyDescent="0.25">
      <c r="A65" s="55"/>
      <c r="B65" s="2"/>
      <c r="C65" s="2"/>
      <c r="D65" s="4"/>
      <c r="E65" s="5"/>
      <c r="F65" s="5"/>
      <c r="G65" s="6"/>
      <c r="H65" s="6"/>
      <c r="I65" s="97">
        <f t="shared" si="2"/>
        <v>0</v>
      </c>
      <c r="J65" s="222" t="str">
        <f t="shared" si="3"/>
        <v/>
      </c>
      <c r="K65" s="98" t="str">
        <f t="shared" si="4"/>
        <v/>
      </c>
      <c r="L65" s="7"/>
      <c r="M65" s="8" t="s">
        <v>41</v>
      </c>
      <c r="N65" s="15"/>
      <c r="O65" s="15"/>
      <c r="P65" s="222" t="str">
        <f t="shared" si="5"/>
        <v/>
      </c>
      <c r="Q65" s="99">
        <f t="shared" si="21"/>
        <v>0</v>
      </c>
      <c r="R65" s="100">
        <f t="shared" si="6"/>
        <v>0</v>
      </c>
      <c r="S65" s="100">
        <f t="shared" si="7"/>
        <v>0</v>
      </c>
      <c r="T65" s="100">
        <f t="shared" si="8"/>
        <v>0</v>
      </c>
      <c r="U65" s="9">
        <f t="shared" si="9"/>
        <v>0</v>
      </c>
      <c r="V65" s="10">
        <f t="shared" si="10"/>
        <v>0</v>
      </c>
      <c r="W65" s="101">
        <f t="shared" si="11"/>
        <v>0</v>
      </c>
      <c r="X65" s="102">
        <f t="shared" si="12"/>
        <v>0</v>
      </c>
      <c r="Y65" s="124">
        <f t="shared" si="13"/>
        <v>0</v>
      </c>
      <c r="Z65" s="124">
        <f t="shared" si="14"/>
        <v>0</v>
      </c>
      <c r="AA65" s="125">
        <f t="shared" si="15"/>
        <v>0</v>
      </c>
      <c r="AB65" s="124">
        <f t="shared" si="16"/>
        <v>0</v>
      </c>
      <c r="AC65" s="124">
        <f t="shared" si="17"/>
        <v>0</v>
      </c>
      <c r="AD65" s="125">
        <f t="shared" si="18"/>
        <v>0</v>
      </c>
      <c r="AE65" s="53">
        <f t="shared" si="19"/>
        <v>0</v>
      </c>
      <c r="AF65" s="118">
        <f t="shared" si="20"/>
        <v>0</v>
      </c>
      <c r="AG65" s="104"/>
    </row>
    <row r="66" spans="1:33" ht="24.95" customHeight="1" x14ac:dyDescent="0.25">
      <c r="A66" s="55"/>
      <c r="B66" s="2"/>
      <c r="C66" s="2"/>
      <c r="D66" s="4"/>
      <c r="E66" s="5"/>
      <c r="F66" s="5"/>
      <c r="G66" s="6"/>
      <c r="H66" s="6"/>
      <c r="I66" s="97">
        <f t="shared" si="2"/>
        <v>0</v>
      </c>
      <c r="J66" s="222" t="str">
        <f t="shared" si="3"/>
        <v/>
      </c>
      <c r="K66" s="98" t="str">
        <f t="shared" si="4"/>
        <v/>
      </c>
      <c r="L66" s="7"/>
      <c r="M66" s="8" t="s">
        <v>41</v>
      </c>
      <c r="N66" s="15"/>
      <c r="O66" s="15"/>
      <c r="P66" s="222" t="str">
        <f t="shared" si="5"/>
        <v/>
      </c>
      <c r="Q66" s="99">
        <f t="shared" si="21"/>
        <v>0</v>
      </c>
      <c r="R66" s="100">
        <f t="shared" si="6"/>
        <v>0</v>
      </c>
      <c r="S66" s="100">
        <f t="shared" si="7"/>
        <v>0</v>
      </c>
      <c r="T66" s="100">
        <f t="shared" si="8"/>
        <v>0</v>
      </c>
      <c r="U66" s="9">
        <f t="shared" si="9"/>
        <v>0</v>
      </c>
      <c r="V66" s="10">
        <f t="shared" si="10"/>
        <v>0</v>
      </c>
      <c r="W66" s="101">
        <f t="shared" si="11"/>
        <v>0</v>
      </c>
      <c r="X66" s="102">
        <f t="shared" si="12"/>
        <v>0</v>
      </c>
      <c r="Y66" s="124">
        <f t="shared" si="13"/>
        <v>0</v>
      </c>
      <c r="Z66" s="124">
        <f t="shared" si="14"/>
        <v>0</v>
      </c>
      <c r="AA66" s="125">
        <f t="shared" si="15"/>
        <v>0</v>
      </c>
      <c r="AB66" s="124">
        <f t="shared" si="16"/>
        <v>0</v>
      </c>
      <c r="AC66" s="124">
        <f t="shared" si="17"/>
        <v>0</v>
      </c>
      <c r="AD66" s="125">
        <f t="shared" si="18"/>
        <v>0</v>
      </c>
      <c r="AE66" s="53">
        <f t="shared" si="19"/>
        <v>0</v>
      </c>
      <c r="AF66" s="118">
        <f t="shared" si="20"/>
        <v>0</v>
      </c>
      <c r="AG66" s="104"/>
    </row>
    <row r="67" spans="1:33" ht="24.95" customHeight="1" x14ac:dyDescent="0.25">
      <c r="A67" s="55"/>
      <c r="B67" s="2"/>
      <c r="C67" s="2"/>
      <c r="D67" s="4"/>
      <c r="E67" s="5"/>
      <c r="F67" s="5"/>
      <c r="G67" s="6"/>
      <c r="H67" s="6"/>
      <c r="I67" s="97">
        <f t="shared" si="2"/>
        <v>0</v>
      </c>
      <c r="J67" s="222" t="str">
        <f t="shared" si="3"/>
        <v/>
      </c>
      <c r="K67" s="98" t="str">
        <f t="shared" si="4"/>
        <v/>
      </c>
      <c r="L67" s="7"/>
      <c r="M67" s="8" t="s">
        <v>41</v>
      </c>
      <c r="N67" s="15"/>
      <c r="O67" s="15"/>
      <c r="P67" s="222" t="str">
        <f t="shared" si="5"/>
        <v/>
      </c>
      <c r="Q67" s="99">
        <f t="shared" si="21"/>
        <v>0</v>
      </c>
      <c r="R67" s="100">
        <f t="shared" si="6"/>
        <v>0</v>
      </c>
      <c r="S67" s="100">
        <f t="shared" si="7"/>
        <v>0</v>
      </c>
      <c r="T67" s="100">
        <f t="shared" si="8"/>
        <v>0</v>
      </c>
      <c r="U67" s="9">
        <f t="shared" si="9"/>
        <v>0</v>
      </c>
      <c r="V67" s="10">
        <f t="shared" si="10"/>
        <v>0</v>
      </c>
      <c r="W67" s="101">
        <f t="shared" si="11"/>
        <v>0</v>
      </c>
      <c r="X67" s="102">
        <f t="shared" si="12"/>
        <v>0</v>
      </c>
      <c r="Y67" s="124">
        <f t="shared" si="13"/>
        <v>0</v>
      </c>
      <c r="Z67" s="124">
        <f t="shared" si="14"/>
        <v>0</v>
      </c>
      <c r="AA67" s="125">
        <f t="shared" si="15"/>
        <v>0</v>
      </c>
      <c r="AB67" s="124">
        <f t="shared" si="16"/>
        <v>0</v>
      </c>
      <c r="AC67" s="124">
        <f t="shared" si="17"/>
        <v>0</v>
      </c>
      <c r="AD67" s="125">
        <f t="shared" si="18"/>
        <v>0</v>
      </c>
      <c r="AE67" s="53">
        <f t="shared" si="19"/>
        <v>0</v>
      </c>
      <c r="AF67" s="118">
        <f t="shared" si="20"/>
        <v>0</v>
      </c>
      <c r="AG67" s="104"/>
    </row>
    <row r="68" spans="1:33" ht="24.95" customHeight="1" x14ac:dyDescent="0.25">
      <c r="A68" s="55"/>
      <c r="B68" s="2"/>
      <c r="C68" s="2"/>
      <c r="D68" s="4"/>
      <c r="E68" s="5"/>
      <c r="F68" s="5"/>
      <c r="G68" s="6"/>
      <c r="H68" s="6"/>
      <c r="I68" s="97">
        <f t="shared" si="2"/>
        <v>0</v>
      </c>
      <c r="J68" s="222" t="str">
        <f t="shared" si="3"/>
        <v/>
      </c>
      <c r="K68" s="98" t="str">
        <f t="shared" si="4"/>
        <v/>
      </c>
      <c r="L68" s="7"/>
      <c r="M68" s="8" t="s">
        <v>41</v>
      </c>
      <c r="N68" s="15"/>
      <c r="O68" s="15"/>
      <c r="P68" s="222" t="str">
        <f t="shared" si="5"/>
        <v/>
      </c>
      <c r="Q68" s="99">
        <f t="shared" si="21"/>
        <v>0</v>
      </c>
      <c r="R68" s="100">
        <f t="shared" si="6"/>
        <v>0</v>
      </c>
      <c r="S68" s="100">
        <f t="shared" si="7"/>
        <v>0</v>
      </c>
      <c r="T68" s="100">
        <f t="shared" si="8"/>
        <v>0</v>
      </c>
      <c r="U68" s="9">
        <f t="shared" si="9"/>
        <v>0</v>
      </c>
      <c r="V68" s="10">
        <f t="shared" si="10"/>
        <v>0</v>
      </c>
      <c r="W68" s="101">
        <f t="shared" si="11"/>
        <v>0</v>
      </c>
      <c r="X68" s="102">
        <f t="shared" si="12"/>
        <v>0</v>
      </c>
      <c r="Y68" s="124">
        <f t="shared" si="13"/>
        <v>0</v>
      </c>
      <c r="Z68" s="124">
        <f t="shared" si="14"/>
        <v>0</v>
      </c>
      <c r="AA68" s="125">
        <f t="shared" si="15"/>
        <v>0</v>
      </c>
      <c r="AB68" s="124">
        <f t="shared" si="16"/>
        <v>0</v>
      </c>
      <c r="AC68" s="124">
        <f t="shared" si="17"/>
        <v>0</v>
      </c>
      <c r="AD68" s="125">
        <f t="shared" si="18"/>
        <v>0</v>
      </c>
      <c r="AE68" s="53">
        <f t="shared" si="19"/>
        <v>0</v>
      </c>
      <c r="AF68" s="118">
        <f t="shared" si="20"/>
        <v>0</v>
      </c>
      <c r="AG68" s="104"/>
    </row>
    <row r="69" spans="1:33" ht="24.95" customHeight="1" x14ac:dyDescent="0.25">
      <c r="A69" s="55"/>
      <c r="B69" s="2"/>
      <c r="C69" s="2"/>
      <c r="D69" s="4"/>
      <c r="E69" s="5"/>
      <c r="F69" s="5"/>
      <c r="G69" s="6"/>
      <c r="H69" s="6"/>
      <c r="I69" s="97">
        <f t="shared" si="2"/>
        <v>0</v>
      </c>
      <c r="J69" s="222" t="str">
        <f t="shared" si="3"/>
        <v/>
      </c>
      <c r="K69" s="98" t="str">
        <f t="shared" si="4"/>
        <v/>
      </c>
      <c r="L69" s="7"/>
      <c r="M69" s="8" t="s">
        <v>41</v>
      </c>
      <c r="N69" s="15"/>
      <c r="O69" s="15"/>
      <c r="P69" s="222" t="str">
        <f t="shared" si="5"/>
        <v/>
      </c>
      <c r="Q69" s="99">
        <f t="shared" si="21"/>
        <v>0</v>
      </c>
      <c r="R69" s="100">
        <f t="shared" si="6"/>
        <v>0</v>
      </c>
      <c r="S69" s="100">
        <f t="shared" si="7"/>
        <v>0</v>
      </c>
      <c r="T69" s="100">
        <f t="shared" si="8"/>
        <v>0</v>
      </c>
      <c r="U69" s="9">
        <f t="shared" si="9"/>
        <v>0</v>
      </c>
      <c r="V69" s="10">
        <f t="shared" si="10"/>
        <v>0</v>
      </c>
      <c r="W69" s="101">
        <f t="shared" si="11"/>
        <v>0</v>
      </c>
      <c r="X69" s="102">
        <f t="shared" si="12"/>
        <v>0</v>
      </c>
      <c r="Y69" s="124">
        <f t="shared" si="13"/>
        <v>0</v>
      </c>
      <c r="Z69" s="124">
        <f t="shared" si="14"/>
        <v>0</v>
      </c>
      <c r="AA69" s="125">
        <f t="shared" si="15"/>
        <v>0</v>
      </c>
      <c r="AB69" s="124">
        <f t="shared" si="16"/>
        <v>0</v>
      </c>
      <c r="AC69" s="124">
        <f t="shared" si="17"/>
        <v>0</v>
      </c>
      <c r="AD69" s="125">
        <f t="shared" si="18"/>
        <v>0</v>
      </c>
      <c r="AE69" s="53">
        <f t="shared" si="19"/>
        <v>0</v>
      </c>
      <c r="AF69" s="118">
        <f t="shared" si="20"/>
        <v>0</v>
      </c>
      <c r="AG69" s="104"/>
    </row>
    <row r="70" spans="1:33" ht="24.95" customHeight="1" x14ac:dyDescent="0.25">
      <c r="A70" s="55"/>
      <c r="B70" s="2"/>
      <c r="C70" s="2"/>
      <c r="D70" s="4"/>
      <c r="E70" s="5"/>
      <c r="F70" s="5"/>
      <c r="G70" s="6"/>
      <c r="H70" s="6"/>
      <c r="I70" s="97">
        <f t="shared" si="2"/>
        <v>0</v>
      </c>
      <c r="J70" s="222" t="str">
        <f t="shared" si="3"/>
        <v/>
      </c>
      <c r="K70" s="98" t="str">
        <f t="shared" si="4"/>
        <v/>
      </c>
      <c r="L70" s="7"/>
      <c r="M70" s="8" t="s">
        <v>41</v>
      </c>
      <c r="N70" s="15"/>
      <c r="O70" s="15"/>
      <c r="P70" s="222" t="str">
        <f t="shared" si="5"/>
        <v/>
      </c>
      <c r="Q70" s="99">
        <f t="shared" si="21"/>
        <v>0</v>
      </c>
      <c r="R70" s="100">
        <f t="shared" si="6"/>
        <v>0</v>
      </c>
      <c r="S70" s="100">
        <f t="shared" si="7"/>
        <v>0</v>
      </c>
      <c r="T70" s="100">
        <f t="shared" si="8"/>
        <v>0</v>
      </c>
      <c r="U70" s="9">
        <f t="shared" si="9"/>
        <v>0</v>
      </c>
      <c r="V70" s="10">
        <f t="shared" si="10"/>
        <v>0</v>
      </c>
      <c r="W70" s="101">
        <f t="shared" si="11"/>
        <v>0</v>
      </c>
      <c r="X70" s="102">
        <f t="shared" si="12"/>
        <v>0</v>
      </c>
      <c r="Y70" s="124">
        <f t="shared" si="13"/>
        <v>0</v>
      </c>
      <c r="Z70" s="124">
        <f t="shared" si="14"/>
        <v>0</v>
      </c>
      <c r="AA70" s="125">
        <f t="shared" si="15"/>
        <v>0</v>
      </c>
      <c r="AB70" s="124">
        <f t="shared" si="16"/>
        <v>0</v>
      </c>
      <c r="AC70" s="124">
        <f t="shared" si="17"/>
        <v>0</v>
      </c>
      <c r="AD70" s="125">
        <f t="shared" si="18"/>
        <v>0</v>
      </c>
      <c r="AE70" s="53">
        <f t="shared" si="19"/>
        <v>0</v>
      </c>
      <c r="AF70" s="118">
        <f t="shared" si="20"/>
        <v>0</v>
      </c>
      <c r="AG70" s="104"/>
    </row>
    <row r="71" spans="1:33" ht="24.95" customHeight="1" x14ac:dyDescent="0.25">
      <c r="A71" s="55"/>
      <c r="B71" s="2"/>
      <c r="C71" s="2"/>
      <c r="D71" s="4"/>
      <c r="E71" s="5"/>
      <c r="F71" s="5"/>
      <c r="G71" s="6"/>
      <c r="H71" s="6"/>
      <c r="I71" s="97">
        <f t="shared" ref="I71:I134" si="22">G71+H71</f>
        <v>0</v>
      </c>
      <c r="J71" s="222" t="str">
        <f t="shared" ref="J71:J134" si="23">IF(I71&gt;0,IF(E71="","Inserire periodo in colonne E e F ",IF(F71="","inserire periodo in colonne E e F",IF(G71="","Inserire gg. presenza in colonna G",IF(I71&gt;(F71-E71+1),"Errore n. max giorni! Verificare periodo inserito",IF(L71="","Inserire Isee in colonna L", IF(M71="","selezionare si/no colonna M",IF((F71-E71+1)=I71,"ok",""))))))),IF(AND(I71=0,E71&gt;0,F71&gt;0),"Inserire n. giorni in colonne G/H",""))</f>
        <v/>
      </c>
      <c r="K71" s="98" t="str">
        <f t="shared" ref="K71:K134" si="24">IF((I71&gt;0),(F71-E71+1)-H71,"")</f>
        <v/>
      </c>
      <c r="L71" s="7"/>
      <c r="M71" s="8" t="s">
        <v>41</v>
      </c>
      <c r="N71" s="15"/>
      <c r="O71" s="15"/>
      <c r="P71" s="222" t="str">
        <f t="shared" ref="P71:P134" si="25">IF(AND(G71&gt;0,N71=0),"Inserire tariffa in colonna N",IF(AND(N71&gt;0,G71=0),"Inserire giorni in colonna G",IF(AND(H71&gt;0,O71=""),"Inserire tariffa in colonna O",IF(AND(O71&gt;0,H71=0),"Inserire gg. assenza in colonna H",""))))</f>
        <v/>
      </c>
      <c r="Q71" s="99">
        <f t="shared" ref="Q71:Q134" si="26">IF(N71=0,0,N71)</f>
        <v>0</v>
      </c>
      <c r="R71" s="100">
        <f t="shared" ref="R71:R134" si="27">IF(O71=0,0,O71)</f>
        <v>0</v>
      </c>
      <c r="S71" s="100">
        <f t="shared" ref="S71:S134" si="28">ROUND(G71*Q71,2)</f>
        <v>0</v>
      </c>
      <c r="T71" s="100">
        <f t="shared" ref="T71:T134" si="29">ROUND(H71*R71,2)</f>
        <v>0</v>
      </c>
      <c r="U71" s="9">
        <f t="shared" ref="U71:U134" si="30">ROUND(S71+T71,2)</f>
        <v>0</v>
      </c>
      <c r="V71" s="10">
        <f t="shared" ref="V71:V134" si="31">IF(L71=0,0,IF((L71&lt;5000),5000,L71))</f>
        <v>0</v>
      </c>
      <c r="W71" s="101">
        <f t="shared" ref="W71:W134" si="32">IF(V71=0,0,ROUND((V71-5000)/(20000-5000),2))</f>
        <v>0</v>
      </c>
      <c r="X71" s="102">
        <f t="shared" ref="X71:X134" si="33">IF(M71="NO",0,IF(M71="SI",17.82,0))</f>
        <v>0</v>
      </c>
      <c r="Y71" s="124">
        <f t="shared" ref="Y71:Y134" si="34">IF(AND(N71&gt;0,G71&gt;0),(ROUND((W71*(Q71-X71)+X71),2)),0)</f>
        <v>0</v>
      </c>
      <c r="Z71" s="124">
        <f t="shared" ref="Z71:Z134" si="35">IF(Q71&lt;Y71,Q71,Y71)</f>
        <v>0</v>
      </c>
      <c r="AA71" s="125">
        <f t="shared" ref="AA71:AA134" si="36">IF(AND(N71&gt;0,G71&gt;0,Y71&lt;Q71),ROUND(Q71-Y71,2),0)</f>
        <v>0</v>
      </c>
      <c r="AB71" s="124">
        <f t="shared" ref="AB71:AB134" si="37">IF(AND(O71&gt;0,H71&gt;0),(ROUND((W71*(R71-X71)+X71),2)),0)</f>
        <v>0</v>
      </c>
      <c r="AC71" s="124">
        <f t="shared" ref="AC71:AC134" si="38">IF(R71&lt;AB71,R71,AB71)</f>
        <v>0</v>
      </c>
      <c r="AD71" s="125">
        <f t="shared" ref="AD71:AD134" si="39">IF(AND(O71&gt;0,H71&gt;0,AB71&lt;R71),(ROUND(R71-AB71,2)),0)</f>
        <v>0</v>
      </c>
      <c r="AE71" s="53">
        <f t="shared" ref="AE71:AE134" si="40">ROUND((Z71*G71)+(AC71*H71),2)</f>
        <v>0</v>
      </c>
      <c r="AF71" s="118">
        <f t="shared" ref="AF71:AF134" si="41">IF(I71&gt;0,ROUND((AA71*G71)+(AD71*H71),2),0)</f>
        <v>0</v>
      </c>
      <c r="AG71" s="104"/>
    </row>
    <row r="72" spans="1:33" ht="24.95" customHeight="1" x14ac:dyDescent="0.25">
      <c r="A72" s="55"/>
      <c r="B72" s="2"/>
      <c r="C72" s="2"/>
      <c r="D72" s="4"/>
      <c r="E72" s="5"/>
      <c r="F72" s="5"/>
      <c r="G72" s="6"/>
      <c r="H72" s="6"/>
      <c r="I72" s="97">
        <f t="shared" si="22"/>
        <v>0</v>
      </c>
      <c r="J72" s="222" t="str">
        <f t="shared" si="23"/>
        <v/>
      </c>
      <c r="K72" s="98" t="str">
        <f t="shared" si="24"/>
        <v/>
      </c>
      <c r="L72" s="7"/>
      <c r="M72" s="8" t="s">
        <v>41</v>
      </c>
      <c r="N72" s="15"/>
      <c r="O72" s="15"/>
      <c r="P72" s="222" t="str">
        <f t="shared" si="25"/>
        <v/>
      </c>
      <c r="Q72" s="99">
        <f t="shared" si="26"/>
        <v>0</v>
      </c>
      <c r="R72" s="100">
        <f t="shared" si="27"/>
        <v>0</v>
      </c>
      <c r="S72" s="100">
        <f t="shared" si="28"/>
        <v>0</v>
      </c>
      <c r="T72" s="100">
        <f t="shared" si="29"/>
        <v>0</v>
      </c>
      <c r="U72" s="9">
        <f t="shared" si="30"/>
        <v>0</v>
      </c>
      <c r="V72" s="10">
        <f t="shared" si="31"/>
        <v>0</v>
      </c>
      <c r="W72" s="101">
        <f t="shared" si="32"/>
        <v>0</v>
      </c>
      <c r="X72" s="102">
        <f t="shared" si="33"/>
        <v>0</v>
      </c>
      <c r="Y72" s="124">
        <f t="shared" si="34"/>
        <v>0</v>
      </c>
      <c r="Z72" s="124">
        <f t="shared" si="35"/>
        <v>0</v>
      </c>
      <c r="AA72" s="125">
        <f t="shared" si="36"/>
        <v>0</v>
      </c>
      <c r="AB72" s="124">
        <f t="shared" si="37"/>
        <v>0</v>
      </c>
      <c r="AC72" s="124">
        <f t="shared" si="38"/>
        <v>0</v>
      </c>
      <c r="AD72" s="125">
        <f t="shared" si="39"/>
        <v>0</v>
      </c>
      <c r="AE72" s="53">
        <f t="shared" si="40"/>
        <v>0</v>
      </c>
      <c r="AF72" s="118">
        <f t="shared" si="41"/>
        <v>0</v>
      </c>
      <c r="AG72" s="104"/>
    </row>
    <row r="73" spans="1:33" ht="24.95" customHeight="1" x14ac:dyDescent="0.25">
      <c r="A73" s="55"/>
      <c r="B73" s="2"/>
      <c r="C73" s="2"/>
      <c r="D73" s="4"/>
      <c r="E73" s="5"/>
      <c r="F73" s="5"/>
      <c r="G73" s="6"/>
      <c r="H73" s="6"/>
      <c r="I73" s="97">
        <f t="shared" si="22"/>
        <v>0</v>
      </c>
      <c r="J73" s="222" t="str">
        <f t="shared" si="23"/>
        <v/>
      </c>
      <c r="K73" s="98" t="str">
        <f t="shared" si="24"/>
        <v/>
      </c>
      <c r="L73" s="7"/>
      <c r="M73" s="8" t="s">
        <v>41</v>
      </c>
      <c r="N73" s="15"/>
      <c r="O73" s="15"/>
      <c r="P73" s="222" t="str">
        <f t="shared" si="25"/>
        <v/>
      </c>
      <c r="Q73" s="99">
        <f t="shared" si="26"/>
        <v>0</v>
      </c>
      <c r="R73" s="100">
        <f t="shared" si="27"/>
        <v>0</v>
      </c>
      <c r="S73" s="100">
        <f t="shared" si="28"/>
        <v>0</v>
      </c>
      <c r="T73" s="100">
        <f t="shared" si="29"/>
        <v>0</v>
      </c>
      <c r="U73" s="9">
        <f t="shared" si="30"/>
        <v>0</v>
      </c>
      <c r="V73" s="10">
        <f t="shared" si="31"/>
        <v>0</v>
      </c>
      <c r="W73" s="101">
        <f t="shared" si="32"/>
        <v>0</v>
      </c>
      <c r="X73" s="102">
        <f t="shared" si="33"/>
        <v>0</v>
      </c>
      <c r="Y73" s="124">
        <f t="shared" si="34"/>
        <v>0</v>
      </c>
      <c r="Z73" s="124">
        <f t="shared" si="35"/>
        <v>0</v>
      </c>
      <c r="AA73" s="125">
        <f t="shared" si="36"/>
        <v>0</v>
      </c>
      <c r="AB73" s="124">
        <f t="shared" si="37"/>
        <v>0</v>
      </c>
      <c r="AC73" s="124">
        <f t="shared" si="38"/>
        <v>0</v>
      </c>
      <c r="AD73" s="125">
        <f t="shared" si="39"/>
        <v>0</v>
      </c>
      <c r="AE73" s="53">
        <f t="shared" si="40"/>
        <v>0</v>
      </c>
      <c r="AF73" s="118">
        <f t="shared" si="41"/>
        <v>0</v>
      </c>
      <c r="AG73" s="104"/>
    </row>
    <row r="74" spans="1:33" ht="24.95" customHeight="1" x14ac:dyDescent="0.25">
      <c r="A74" s="55"/>
      <c r="B74" s="2"/>
      <c r="C74" s="2"/>
      <c r="D74" s="4"/>
      <c r="E74" s="5"/>
      <c r="F74" s="5"/>
      <c r="G74" s="6"/>
      <c r="H74" s="6"/>
      <c r="I74" s="97">
        <f t="shared" si="22"/>
        <v>0</v>
      </c>
      <c r="J74" s="222" t="str">
        <f t="shared" si="23"/>
        <v/>
      </c>
      <c r="K74" s="98" t="str">
        <f t="shared" si="24"/>
        <v/>
      </c>
      <c r="L74" s="7"/>
      <c r="M74" s="8" t="s">
        <v>41</v>
      </c>
      <c r="N74" s="15"/>
      <c r="O74" s="15"/>
      <c r="P74" s="222" t="str">
        <f t="shared" si="25"/>
        <v/>
      </c>
      <c r="Q74" s="99">
        <f t="shared" si="26"/>
        <v>0</v>
      </c>
      <c r="R74" s="100">
        <f t="shared" si="27"/>
        <v>0</v>
      </c>
      <c r="S74" s="100">
        <f t="shared" si="28"/>
        <v>0</v>
      </c>
      <c r="T74" s="100">
        <f t="shared" si="29"/>
        <v>0</v>
      </c>
      <c r="U74" s="9">
        <f t="shared" si="30"/>
        <v>0</v>
      </c>
      <c r="V74" s="10">
        <f t="shared" si="31"/>
        <v>0</v>
      </c>
      <c r="W74" s="101">
        <f t="shared" si="32"/>
        <v>0</v>
      </c>
      <c r="X74" s="102">
        <f t="shared" si="33"/>
        <v>0</v>
      </c>
      <c r="Y74" s="124">
        <f t="shared" si="34"/>
        <v>0</v>
      </c>
      <c r="Z74" s="124">
        <f t="shared" si="35"/>
        <v>0</v>
      </c>
      <c r="AA74" s="125">
        <f t="shared" si="36"/>
        <v>0</v>
      </c>
      <c r="AB74" s="124">
        <f t="shared" si="37"/>
        <v>0</v>
      </c>
      <c r="AC74" s="124">
        <f t="shared" si="38"/>
        <v>0</v>
      </c>
      <c r="AD74" s="125">
        <f t="shared" si="39"/>
        <v>0</v>
      </c>
      <c r="AE74" s="53">
        <f t="shared" si="40"/>
        <v>0</v>
      </c>
      <c r="AF74" s="118">
        <f t="shared" si="41"/>
        <v>0</v>
      </c>
      <c r="AG74" s="104"/>
    </row>
    <row r="75" spans="1:33" ht="24.95" customHeight="1" x14ac:dyDescent="0.25">
      <c r="A75" s="55"/>
      <c r="B75" s="2"/>
      <c r="C75" s="2"/>
      <c r="D75" s="4"/>
      <c r="E75" s="5"/>
      <c r="F75" s="5"/>
      <c r="G75" s="6"/>
      <c r="H75" s="6"/>
      <c r="I75" s="97">
        <f t="shared" si="22"/>
        <v>0</v>
      </c>
      <c r="J75" s="222" t="str">
        <f t="shared" si="23"/>
        <v/>
      </c>
      <c r="K75" s="98" t="str">
        <f t="shared" si="24"/>
        <v/>
      </c>
      <c r="L75" s="7"/>
      <c r="M75" s="8" t="s">
        <v>41</v>
      </c>
      <c r="N75" s="15"/>
      <c r="O75" s="15"/>
      <c r="P75" s="222" t="str">
        <f t="shared" si="25"/>
        <v/>
      </c>
      <c r="Q75" s="99">
        <f t="shared" si="26"/>
        <v>0</v>
      </c>
      <c r="R75" s="100">
        <f t="shared" si="27"/>
        <v>0</v>
      </c>
      <c r="S75" s="100">
        <f t="shared" si="28"/>
        <v>0</v>
      </c>
      <c r="T75" s="100">
        <f t="shared" si="29"/>
        <v>0</v>
      </c>
      <c r="U75" s="9">
        <f t="shared" si="30"/>
        <v>0</v>
      </c>
      <c r="V75" s="10">
        <f t="shared" si="31"/>
        <v>0</v>
      </c>
      <c r="W75" s="101">
        <f t="shared" si="32"/>
        <v>0</v>
      </c>
      <c r="X75" s="102">
        <f t="shared" si="33"/>
        <v>0</v>
      </c>
      <c r="Y75" s="124">
        <f t="shared" si="34"/>
        <v>0</v>
      </c>
      <c r="Z75" s="124">
        <f t="shared" si="35"/>
        <v>0</v>
      </c>
      <c r="AA75" s="125">
        <f t="shared" si="36"/>
        <v>0</v>
      </c>
      <c r="AB75" s="124">
        <f t="shared" si="37"/>
        <v>0</v>
      </c>
      <c r="AC75" s="124">
        <f t="shared" si="38"/>
        <v>0</v>
      </c>
      <c r="AD75" s="125">
        <f t="shared" si="39"/>
        <v>0</v>
      </c>
      <c r="AE75" s="53">
        <f t="shared" si="40"/>
        <v>0</v>
      </c>
      <c r="AF75" s="118">
        <f t="shared" si="41"/>
        <v>0</v>
      </c>
      <c r="AG75" s="104"/>
    </row>
    <row r="76" spans="1:33" ht="24.95" customHeight="1" x14ac:dyDescent="0.25">
      <c r="A76" s="55"/>
      <c r="B76" s="2"/>
      <c r="C76" s="2"/>
      <c r="D76" s="4"/>
      <c r="E76" s="5"/>
      <c r="F76" s="5"/>
      <c r="G76" s="6"/>
      <c r="H76" s="6"/>
      <c r="I76" s="97">
        <f t="shared" si="22"/>
        <v>0</v>
      </c>
      <c r="J76" s="222" t="str">
        <f t="shared" si="23"/>
        <v/>
      </c>
      <c r="K76" s="98" t="str">
        <f t="shared" si="24"/>
        <v/>
      </c>
      <c r="L76" s="7"/>
      <c r="M76" s="8" t="s">
        <v>41</v>
      </c>
      <c r="N76" s="15"/>
      <c r="O76" s="15"/>
      <c r="P76" s="222" t="str">
        <f t="shared" si="25"/>
        <v/>
      </c>
      <c r="Q76" s="99">
        <f t="shared" si="26"/>
        <v>0</v>
      </c>
      <c r="R76" s="100">
        <f t="shared" si="27"/>
        <v>0</v>
      </c>
      <c r="S76" s="100">
        <f t="shared" si="28"/>
        <v>0</v>
      </c>
      <c r="T76" s="100">
        <f t="shared" si="29"/>
        <v>0</v>
      </c>
      <c r="U76" s="9">
        <f t="shared" si="30"/>
        <v>0</v>
      </c>
      <c r="V76" s="10">
        <f t="shared" si="31"/>
        <v>0</v>
      </c>
      <c r="W76" s="101">
        <f t="shared" si="32"/>
        <v>0</v>
      </c>
      <c r="X76" s="102">
        <f t="shared" si="33"/>
        <v>0</v>
      </c>
      <c r="Y76" s="124">
        <f t="shared" si="34"/>
        <v>0</v>
      </c>
      <c r="Z76" s="124">
        <f t="shared" si="35"/>
        <v>0</v>
      </c>
      <c r="AA76" s="125">
        <f t="shared" si="36"/>
        <v>0</v>
      </c>
      <c r="AB76" s="124">
        <f t="shared" si="37"/>
        <v>0</v>
      </c>
      <c r="AC76" s="124">
        <f t="shared" si="38"/>
        <v>0</v>
      </c>
      <c r="AD76" s="125">
        <f t="shared" si="39"/>
        <v>0</v>
      </c>
      <c r="AE76" s="53">
        <f t="shared" si="40"/>
        <v>0</v>
      </c>
      <c r="AF76" s="118">
        <f t="shared" si="41"/>
        <v>0</v>
      </c>
      <c r="AG76" s="104"/>
    </row>
    <row r="77" spans="1:33" ht="24.95" customHeight="1" x14ac:dyDescent="0.25">
      <c r="A77" s="55"/>
      <c r="B77" s="2"/>
      <c r="C77" s="2"/>
      <c r="D77" s="4"/>
      <c r="E77" s="5"/>
      <c r="F77" s="5"/>
      <c r="G77" s="6"/>
      <c r="H77" s="6"/>
      <c r="I77" s="97">
        <f t="shared" si="22"/>
        <v>0</v>
      </c>
      <c r="J77" s="222" t="str">
        <f t="shared" si="23"/>
        <v/>
      </c>
      <c r="K77" s="98" t="str">
        <f t="shared" si="24"/>
        <v/>
      </c>
      <c r="L77" s="7"/>
      <c r="M77" s="8" t="s">
        <v>41</v>
      </c>
      <c r="N77" s="15"/>
      <c r="O77" s="15"/>
      <c r="P77" s="222" t="str">
        <f t="shared" si="25"/>
        <v/>
      </c>
      <c r="Q77" s="99">
        <f t="shared" si="26"/>
        <v>0</v>
      </c>
      <c r="R77" s="100">
        <f t="shared" si="27"/>
        <v>0</v>
      </c>
      <c r="S77" s="100">
        <f t="shared" si="28"/>
        <v>0</v>
      </c>
      <c r="T77" s="100">
        <f t="shared" si="29"/>
        <v>0</v>
      </c>
      <c r="U77" s="9">
        <f t="shared" si="30"/>
        <v>0</v>
      </c>
      <c r="V77" s="10">
        <f t="shared" si="31"/>
        <v>0</v>
      </c>
      <c r="W77" s="101">
        <f t="shared" si="32"/>
        <v>0</v>
      </c>
      <c r="X77" s="102">
        <f t="shared" si="33"/>
        <v>0</v>
      </c>
      <c r="Y77" s="124">
        <f t="shared" si="34"/>
        <v>0</v>
      </c>
      <c r="Z77" s="124">
        <f t="shared" si="35"/>
        <v>0</v>
      </c>
      <c r="AA77" s="125">
        <f t="shared" si="36"/>
        <v>0</v>
      </c>
      <c r="AB77" s="124">
        <f t="shared" si="37"/>
        <v>0</v>
      </c>
      <c r="AC77" s="124">
        <f t="shared" si="38"/>
        <v>0</v>
      </c>
      <c r="AD77" s="125">
        <f t="shared" si="39"/>
        <v>0</v>
      </c>
      <c r="AE77" s="53">
        <f t="shared" si="40"/>
        <v>0</v>
      </c>
      <c r="AF77" s="118">
        <f t="shared" si="41"/>
        <v>0</v>
      </c>
      <c r="AG77" s="104"/>
    </row>
    <row r="78" spans="1:33" ht="24.95" customHeight="1" x14ac:dyDescent="0.25">
      <c r="A78" s="55"/>
      <c r="B78" s="2"/>
      <c r="C78" s="2"/>
      <c r="D78" s="4"/>
      <c r="E78" s="5"/>
      <c r="F78" s="5"/>
      <c r="G78" s="6"/>
      <c r="H78" s="6"/>
      <c r="I78" s="97">
        <f t="shared" si="22"/>
        <v>0</v>
      </c>
      <c r="J78" s="222" t="str">
        <f t="shared" si="23"/>
        <v/>
      </c>
      <c r="K78" s="98" t="str">
        <f t="shared" si="24"/>
        <v/>
      </c>
      <c r="L78" s="7"/>
      <c r="M78" s="8" t="s">
        <v>41</v>
      </c>
      <c r="N78" s="15"/>
      <c r="O78" s="15"/>
      <c r="P78" s="222" t="str">
        <f t="shared" si="25"/>
        <v/>
      </c>
      <c r="Q78" s="99">
        <f t="shared" si="26"/>
        <v>0</v>
      </c>
      <c r="R78" s="100">
        <f t="shared" si="27"/>
        <v>0</v>
      </c>
      <c r="S78" s="100">
        <f t="shared" si="28"/>
        <v>0</v>
      </c>
      <c r="T78" s="100">
        <f t="shared" si="29"/>
        <v>0</v>
      </c>
      <c r="U78" s="9">
        <f t="shared" si="30"/>
        <v>0</v>
      </c>
      <c r="V78" s="10">
        <f t="shared" si="31"/>
        <v>0</v>
      </c>
      <c r="W78" s="101">
        <f t="shared" si="32"/>
        <v>0</v>
      </c>
      <c r="X78" s="102">
        <f t="shared" si="33"/>
        <v>0</v>
      </c>
      <c r="Y78" s="124">
        <f t="shared" si="34"/>
        <v>0</v>
      </c>
      <c r="Z78" s="124">
        <f t="shared" si="35"/>
        <v>0</v>
      </c>
      <c r="AA78" s="125">
        <f t="shared" si="36"/>
        <v>0</v>
      </c>
      <c r="AB78" s="124">
        <f t="shared" si="37"/>
        <v>0</v>
      </c>
      <c r="AC78" s="124">
        <f t="shared" si="38"/>
        <v>0</v>
      </c>
      <c r="AD78" s="125">
        <f t="shared" si="39"/>
        <v>0</v>
      </c>
      <c r="AE78" s="53">
        <f t="shared" si="40"/>
        <v>0</v>
      </c>
      <c r="AF78" s="118">
        <f t="shared" si="41"/>
        <v>0</v>
      </c>
      <c r="AG78" s="104"/>
    </row>
    <row r="79" spans="1:33" ht="24.95" customHeight="1" x14ac:dyDescent="0.25">
      <c r="A79" s="55"/>
      <c r="B79" s="2"/>
      <c r="C79" s="2"/>
      <c r="D79" s="4"/>
      <c r="E79" s="5"/>
      <c r="F79" s="5"/>
      <c r="G79" s="6"/>
      <c r="H79" s="6"/>
      <c r="I79" s="97">
        <f t="shared" si="22"/>
        <v>0</v>
      </c>
      <c r="J79" s="222" t="str">
        <f t="shared" si="23"/>
        <v/>
      </c>
      <c r="K79" s="98" t="str">
        <f t="shared" si="24"/>
        <v/>
      </c>
      <c r="L79" s="7"/>
      <c r="M79" s="8" t="s">
        <v>41</v>
      </c>
      <c r="N79" s="15"/>
      <c r="O79" s="15"/>
      <c r="P79" s="222" t="str">
        <f t="shared" si="25"/>
        <v/>
      </c>
      <c r="Q79" s="99">
        <f t="shared" si="26"/>
        <v>0</v>
      </c>
      <c r="R79" s="100">
        <f t="shared" si="27"/>
        <v>0</v>
      </c>
      <c r="S79" s="100">
        <f t="shared" si="28"/>
        <v>0</v>
      </c>
      <c r="T79" s="100">
        <f t="shared" si="29"/>
        <v>0</v>
      </c>
      <c r="U79" s="9">
        <f t="shared" si="30"/>
        <v>0</v>
      </c>
      <c r="V79" s="10">
        <f t="shared" si="31"/>
        <v>0</v>
      </c>
      <c r="W79" s="101">
        <f t="shared" si="32"/>
        <v>0</v>
      </c>
      <c r="X79" s="102">
        <f t="shared" si="33"/>
        <v>0</v>
      </c>
      <c r="Y79" s="124">
        <f t="shared" si="34"/>
        <v>0</v>
      </c>
      <c r="Z79" s="124">
        <f t="shared" si="35"/>
        <v>0</v>
      </c>
      <c r="AA79" s="125">
        <f t="shared" si="36"/>
        <v>0</v>
      </c>
      <c r="AB79" s="124">
        <f t="shared" si="37"/>
        <v>0</v>
      </c>
      <c r="AC79" s="124">
        <f t="shared" si="38"/>
        <v>0</v>
      </c>
      <c r="AD79" s="125">
        <f t="shared" si="39"/>
        <v>0</v>
      </c>
      <c r="AE79" s="53">
        <f t="shared" si="40"/>
        <v>0</v>
      </c>
      <c r="AF79" s="118">
        <f t="shared" si="41"/>
        <v>0</v>
      </c>
      <c r="AG79" s="104"/>
    </row>
    <row r="80" spans="1:33" ht="24.95" customHeight="1" x14ac:dyDescent="0.25">
      <c r="A80" s="55"/>
      <c r="B80" s="2"/>
      <c r="C80" s="2"/>
      <c r="D80" s="4"/>
      <c r="E80" s="5"/>
      <c r="F80" s="5"/>
      <c r="G80" s="6"/>
      <c r="H80" s="6"/>
      <c r="I80" s="97">
        <f t="shared" si="22"/>
        <v>0</v>
      </c>
      <c r="J80" s="222" t="str">
        <f t="shared" si="23"/>
        <v/>
      </c>
      <c r="K80" s="98" t="str">
        <f t="shared" si="24"/>
        <v/>
      </c>
      <c r="L80" s="7"/>
      <c r="M80" s="8" t="s">
        <v>41</v>
      </c>
      <c r="N80" s="15"/>
      <c r="O80" s="15"/>
      <c r="P80" s="222" t="str">
        <f t="shared" si="25"/>
        <v/>
      </c>
      <c r="Q80" s="99">
        <f t="shared" si="26"/>
        <v>0</v>
      </c>
      <c r="R80" s="100">
        <f t="shared" si="27"/>
        <v>0</v>
      </c>
      <c r="S80" s="100">
        <f t="shared" si="28"/>
        <v>0</v>
      </c>
      <c r="T80" s="100">
        <f t="shared" si="29"/>
        <v>0</v>
      </c>
      <c r="U80" s="9">
        <f t="shared" si="30"/>
        <v>0</v>
      </c>
      <c r="V80" s="10">
        <f t="shared" si="31"/>
        <v>0</v>
      </c>
      <c r="W80" s="101">
        <f t="shared" si="32"/>
        <v>0</v>
      </c>
      <c r="X80" s="102">
        <f t="shared" si="33"/>
        <v>0</v>
      </c>
      <c r="Y80" s="124">
        <f t="shared" si="34"/>
        <v>0</v>
      </c>
      <c r="Z80" s="124">
        <f t="shared" si="35"/>
        <v>0</v>
      </c>
      <c r="AA80" s="125">
        <f t="shared" si="36"/>
        <v>0</v>
      </c>
      <c r="AB80" s="124">
        <f t="shared" si="37"/>
        <v>0</v>
      </c>
      <c r="AC80" s="124">
        <f t="shared" si="38"/>
        <v>0</v>
      </c>
      <c r="AD80" s="125">
        <f t="shared" si="39"/>
        <v>0</v>
      </c>
      <c r="AE80" s="53">
        <f t="shared" si="40"/>
        <v>0</v>
      </c>
      <c r="AF80" s="118">
        <f t="shared" si="41"/>
        <v>0</v>
      </c>
      <c r="AG80" s="104"/>
    </row>
    <row r="81" spans="1:33" ht="24.95" customHeight="1" x14ac:dyDescent="0.25">
      <c r="A81" s="55"/>
      <c r="B81" s="2"/>
      <c r="C81" s="2"/>
      <c r="D81" s="4"/>
      <c r="E81" s="5"/>
      <c r="F81" s="5"/>
      <c r="G81" s="6"/>
      <c r="H81" s="6"/>
      <c r="I81" s="97">
        <f t="shared" si="22"/>
        <v>0</v>
      </c>
      <c r="J81" s="222" t="str">
        <f t="shared" si="23"/>
        <v/>
      </c>
      <c r="K81" s="98" t="str">
        <f t="shared" si="24"/>
        <v/>
      </c>
      <c r="L81" s="7"/>
      <c r="M81" s="8" t="s">
        <v>41</v>
      </c>
      <c r="N81" s="15"/>
      <c r="O81" s="15"/>
      <c r="P81" s="222" t="str">
        <f t="shared" si="25"/>
        <v/>
      </c>
      <c r="Q81" s="99">
        <f t="shared" si="26"/>
        <v>0</v>
      </c>
      <c r="R81" s="100">
        <f t="shared" si="27"/>
        <v>0</v>
      </c>
      <c r="S81" s="100">
        <f t="shared" si="28"/>
        <v>0</v>
      </c>
      <c r="T81" s="100">
        <f t="shared" si="29"/>
        <v>0</v>
      </c>
      <c r="U81" s="9">
        <f t="shared" si="30"/>
        <v>0</v>
      </c>
      <c r="V81" s="10">
        <f t="shared" si="31"/>
        <v>0</v>
      </c>
      <c r="W81" s="101">
        <f t="shared" si="32"/>
        <v>0</v>
      </c>
      <c r="X81" s="102">
        <f t="shared" si="33"/>
        <v>0</v>
      </c>
      <c r="Y81" s="124">
        <f t="shared" si="34"/>
        <v>0</v>
      </c>
      <c r="Z81" s="124">
        <f t="shared" si="35"/>
        <v>0</v>
      </c>
      <c r="AA81" s="125">
        <f t="shared" si="36"/>
        <v>0</v>
      </c>
      <c r="AB81" s="124">
        <f t="shared" si="37"/>
        <v>0</v>
      </c>
      <c r="AC81" s="124">
        <f t="shared" si="38"/>
        <v>0</v>
      </c>
      <c r="AD81" s="125">
        <f t="shared" si="39"/>
        <v>0</v>
      </c>
      <c r="AE81" s="53">
        <f t="shared" si="40"/>
        <v>0</v>
      </c>
      <c r="AF81" s="118">
        <f t="shared" si="41"/>
        <v>0</v>
      </c>
      <c r="AG81" s="104"/>
    </row>
    <row r="82" spans="1:33" ht="24.95" customHeight="1" x14ac:dyDescent="0.25">
      <c r="A82" s="55"/>
      <c r="B82" s="2"/>
      <c r="C82" s="2"/>
      <c r="D82" s="4"/>
      <c r="E82" s="5"/>
      <c r="F82" s="5"/>
      <c r="G82" s="6"/>
      <c r="H82" s="6"/>
      <c r="I82" s="97">
        <f t="shared" si="22"/>
        <v>0</v>
      </c>
      <c r="J82" s="222" t="str">
        <f t="shared" si="23"/>
        <v/>
      </c>
      <c r="K82" s="98" t="str">
        <f t="shared" si="24"/>
        <v/>
      </c>
      <c r="L82" s="7"/>
      <c r="M82" s="8" t="s">
        <v>41</v>
      </c>
      <c r="N82" s="15"/>
      <c r="O82" s="15"/>
      <c r="P82" s="222" t="str">
        <f t="shared" si="25"/>
        <v/>
      </c>
      <c r="Q82" s="99">
        <f t="shared" si="26"/>
        <v>0</v>
      </c>
      <c r="R82" s="100">
        <f t="shared" si="27"/>
        <v>0</v>
      </c>
      <c r="S82" s="100">
        <f t="shared" si="28"/>
        <v>0</v>
      </c>
      <c r="T82" s="100">
        <f t="shared" si="29"/>
        <v>0</v>
      </c>
      <c r="U82" s="9">
        <f t="shared" si="30"/>
        <v>0</v>
      </c>
      <c r="V82" s="10">
        <f t="shared" si="31"/>
        <v>0</v>
      </c>
      <c r="W82" s="101">
        <f t="shared" si="32"/>
        <v>0</v>
      </c>
      <c r="X82" s="102">
        <f t="shared" si="33"/>
        <v>0</v>
      </c>
      <c r="Y82" s="124">
        <f t="shared" si="34"/>
        <v>0</v>
      </c>
      <c r="Z82" s="124">
        <f t="shared" si="35"/>
        <v>0</v>
      </c>
      <c r="AA82" s="125">
        <f t="shared" si="36"/>
        <v>0</v>
      </c>
      <c r="AB82" s="124">
        <f t="shared" si="37"/>
        <v>0</v>
      </c>
      <c r="AC82" s="124">
        <f t="shared" si="38"/>
        <v>0</v>
      </c>
      <c r="AD82" s="125">
        <f t="shared" si="39"/>
        <v>0</v>
      </c>
      <c r="AE82" s="53">
        <f t="shared" si="40"/>
        <v>0</v>
      </c>
      <c r="AF82" s="118">
        <f t="shared" si="41"/>
        <v>0</v>
      </c>
      <c r="AG82" s="104"/>
    </row>
    <row r="83" spans="1:33" ht="24.95" customHeight="1" x14ac:dyDescent="0.25">
      <c r="A83" s="55"/>
      <c r="B83" s="2"/>
      <c r="C83" s="2"/>
      <c r="D83" s="4"/>
      <c r="E83" s="5"/>
      <c r="F83" s="5"/>
      <c r="G83" s="6"/>
      <c r="H83" s="6"/>
      <c r="I83" s="97">
        <f t="shared" si="22"/>
        <v>0</v>
      </c>
      <c r="J83" s="222" t="str">
        <f t="shared" si="23"/>
        <v/>
      </c>
      <c r="K83" s="98" t="str">
        <f t="shared" si="24"/>
        <v/>
      </c>
      <c r="L83" s="7"/>
      <c r="M83" s="8" t="s">
        <v>41</v>
      </c>
      <c r="N83" s="15"/>
      <c r="O83" s="15"/>
      <c r="P83" s="222" t="str">
        <f t="shared" si="25"/>
        <v/>
      </c>
      <c r="Q83" s="99">
        <f t="shared" si="26"/>
        <v>0</v>
      </c>
      <c r="R83" s="100">
        <f t="shared" si="27"/>
        <v>0</v>
      </c>
      <c r="S83" s="100">
        <f t="shared" si="28"/>
        <v>0</v>
      </c>
      <c r="T83" s="100">
        <f t="shared" si="29"/>
        <v>0</v>
      </c>
      <c r="U83" s="9">
        <f t="shared" si="30"/>
        <v>0</v>
      </c>
      <c r="V83" s="10">
        <f t="shared" si="31"/>
        <v>0</v>
      </c>
      <c r="W83" s="101">
        <f t="shared" si="32"/>
        <v>0</v>
      </c>
      <c r="X83" s="102">
        <f t="shared" si="33"/>
        <v>0</v>
      </c>
      <c r="Y83" s="124">
        <f t="shared" si="34"/>
        <v>0</v>
      </c>
      <c r="Z83" s="124">
        <f t="shared" si="35"/>
        <v>0</v>
      </c>
      <c r="AA83" s="125">
        <f t="shared" si="36"/>
        <v>0</v>
      </c>
      <c r="AB83" s="124">
        <f t="shared" si="37"/>
        <v>0</v>
      </c>
      <c r="AC83" s="124">
        <f t="shared" si="38"/>
        <v>0</v>
      </c>
      <c r="AD83" s="125">
        <f t="shared" si="39"/>
        <v>0</v>
      </c>
      <c r="AE83" s="53">
        <f t="shared" si="40"/>
        <v>0</v>
      </c>
      <c r="AF83" s="118">
        <f t="shared" si="41"/>
        <v>0</v>
      </c>
      <c r="AG83" s="104"/>
    </row>
    <row r="84" spans="1:33" ht="24.95" customHeight="1" x14ac:dyDescent="0.25">
      <c r="A84" s="55"/>
      <c r="B84" s="2"/>
      <c r="C84" s="2"/>
      <c r="D84" s="4"/>
      <c r="E84" s="5"/>
      <c r="F84" s="5"/>
      <c r="G84" s="6"/>
      <c r="H84" s="6"/>
      <c r="I84" s="97">
        <f t="shared" si="22"/>
        <v>0</v>
      </c>
      <c r="J84" s="222" t="str">
        <f t="shared" si="23"/>
        <v/>
      </c>
      <c r="K84" s="98" t="str">
        <f t="shared" si="24"/>
        <v/>
      </c>
      <c r="L84" s="7"/>
      <c r="M84" s="8" t="s">
        <v>41</v>
      </c>
      <c r="N84" s="15"/>
      <c r="O84" s="15"/>
      <c r="P84" s="222" t="str">
        <f t="shared" si="25"/>
        <v/>
      </c>
      <c r="Q84" s="99">
        <f t="shared" si="26"/>
        <v>0</v>
      </c>
      <c r="R84" s="100">
        <f t="shared" si="27"/>
        <v>0</v>
      </c>
      <c r="S84" s="100">
        <f t="shared" si="28"/>
        <v>0</v>
      </c>
      <c r="T84" s="100">
        <f t="shared" si="29"/>
        <v>0</v>
      </c>
      <c r="U84" s="9">
        <f t="shared" si="30"/>
        <v>0</v>
      </c>
      <c r="V84" s="10">
        <f t="shared" si="31"/>
        <v>0</v>
      </c>
      <c r="W84" s="101">
        <f t="shared" si="32"/>
        <v>0</v>
      </c>
      <c r="X84" s="102">
        <f t="shared" si="33"/>
        <v>0</v>
      </c>
      <c r="Y84" s="124">
        <f t="shared" si="34"/>
        <v>0</v>
      </c>
      <c r="Z84" s="124">
        <f t="shared" si="35"/>
        <v>0</v>
      </c>
      <c r="AA84" s="125">
        <f t="shared" si="36"/>
        <v>0</v>
      </c>
      <c r="AB84" s="124">
        <f t="shared" si="37"/>
        <v>0</v>
      </c>
      <c r="AC84" s="124">
        <f t="shared" si="38"/>
        <v>0</v>
      </c>
      <c r="AD84" s="125">
        <f t="shared" si="39"/>
        <v>0</v>
      </c>
      <c r="AE84" s="53">
        <f t="shared" si="40"/>
        <v>0</v>
      </c>
      <c r="AF84" s="118">
        <f t="shared" si="41"/>
        <v>0</v>
      </c>
      <c r="AG84" s="104"/>
    </row>
    <row r="85" spans="1:33" ht="24.95" customHeight="1" x14ac:dyDescent="0.25">
      <c r="A85" s="55"/>
      <c r="B85" s="2"/>
      <c r="C85" s="2"/>
      <c r="D85" s="4"/>
      <c r="E85" s="5"/>
      <c r="F85" s="5"/>
      <c r="G85" s="6"/>
      <c r="H85" s="6"/>
      <c r="I85" s="97">
        <f t="shared" si="22"/>
        <v>0</v>
      </c>
      <c r="J85" s="222" t="str">
        <f t="shared" si="23"/>
        <v/>
      </c>
      <c r="K85" s="98" t="str">
        <f t="shared" si="24"/>
        <v/>
      </c>
      <c r="L85" s="7"/>
      <c r="M85" s="8" t="s">
        <v>41</v>
      </c>
      <c r="N85" s="15"/>
      <c r="O85" s="15"/>
      <c r="P85" s="222" t="str">
        <f t="shared" si="25"/>
        <v/>
      </c>
      <c r="Q85" s="99">
        <f t="shared" si="26"/>
        <v>0</v>
      </c>
      <c r="R85" s="100">
        <f t="shared" si="27"/>
        <v>0</v>
      </c>
      <c r="S85" s="100">
        <f t="shared" si="28"/>
        <v>0</v>
      </c>
      <c r="T85" s="100">
        <f t="shared" si="29"/>
        <v>0</v>
      </c>
      <c r="U85" s="9">
        <f t="shared" si="30"/>
        <v>0</v>
      </c>
      <c r="V85" s="10">
        <f t="shared" si="31"/>
        <v>0</v>
      </c>
      <c r="W85" s="101">
        <f t="shared" si="32"/>
        <v>0</v>
      </c>
      <c r="X85" s="102">
        <f t="shared" si="33"/>
        <v>0</v>
      </c>
      <c r="Y85" s="124">
        <f t="shared" si="34"/>
        <v>0</v>
      </c>
      <c r="Z85" s="124">
        <f t="shared" si="35"/>
        <v>0</v>
      </c>
      <c r="AA85" s="125">
        <f t="shared" si="36"/>
        <v>0</v>
      </c>
      <c r="AB85" s="124">
        <f t="shared" si="37"/>
        <v>0</v>
      </c>
      <c r="AC85" s="124">
        <f t="shared" si="38"/>
        <v>0</v>
      </c>
      <c r="AD85" s="125">
        <f t="shared" si="39"/>
        <v>0</v>
      </c>
      <c r="AE85" s="53">
        <f t="shared" si="40"/>
        <v>0</v>
      </c>
      <c r="AF85" s="118">
        <f t="shared" si="41"/>
        <v>0</v>
      </c>
      <c r="AG85" s="104"/>
    </row>
    <row r="86" spans="1:33" ht="24.95" customHeight="1" x14ac:dyDescent="0.25">
      <c r="A86" s="55"/>
      <c r="B86" s="2"/>
      <c r="C86" s="2"/>
      <c r="D86" s="4"/>
      <c r="E86" s="5"/>
      <c r="F86" s="5"/>
      <c r="G86" s="6"/>
      <c r="H86" s="6"/>
      <c r="I86" s="97">
        <f t="shared" si="22"/>
        <v>0</v>
      </c>
      <c r="J86" s="222" t="str">
        <f t="shared" si="23"/>
        <v/>
      </c>
      <c r="K86" s="98" t="str">
        <f t="shared" si="24"/>
        <v/>
      </c>
      <c r="L86" s="7"/>
      <c r="M86" s="8" t="s">
        <v>41</v>
      </c>
      <c r="N86" s="15"/>
      <c r="O86" s="15"/>
      <c r="P86" s="222" t="str">
        <f t="shared" si="25"/>
        <v/>
      </c>
      <c r="Q86" s="99">
        <f t="shared" si="26"/>
        <v>0</v>
      </c>
      <c r="R86" s="100">
        <f t="shared" si="27"/>
        <v>0</v>
      </c>
      <c r="S86" s="100">
        <f t="shared" si="28"/>
        <v>0</v>
      </c>
      <c r="T86" s="100">
        <f t="shared" si="29"/>
        <v>0</v>
      </c>
      <c r="U86" s="9">
        <f t="shared" si="30"/>
        <v>0</v>
      </c>
      <c r="V86" s="10">
        <f t="shared" si="31"/>
        <v>0</v>
      </c>
      <c r="W86" s="101">
        <f t="shared" si="32"/>
        <v>0</v>
      </c>
      <c r="X86" s="102">
        <f t="shared" si="33"/>
        <v>0</v>
      </c>
      <c r="Y86" s="124">
        <f t="shared" si="34"/>
        <v>0</v>
      </c>
      <c r="Z86" s="124">
        <f t="shared" si="35"/>
        <v>0</v>
      </c>
      <c r="AA86" s="125">
        <f t="shared" si="36"/>
        <v>0</v>
      </c>
      <c r="AB86" s="124">
        <f t="shared" si="37"/>
        <v>0</v>
      </c>
      <c r="AC86" s="124">
        <f t="shared" si="38"/>
        <v>0</v>
      </c>
      <c r="AD86" s="125">
        <f t="shared" si="39"/>
        <v>0</v>
      </c>
      <c r="AE86" s="53">
        <f t="shared" si="40"/>
        <v>0</v>
      </c>
      <c r="AF86" s="118">
        <f t="shared" si="41"/>
        <v>0</v>
      </c>
      <c r="AG86" s="104"/>
    </row>
    <row r="87" spans="1:33" ht="24.95" customHeight="1" x14ac:dyDescent="0.25">
      <c r="A87" s="55"/>
      <c r="B87" s="2"/>
      <c r="C87" s="2"/>
      <c r="D87" s="4"/>
      <c r="E87" s="5"/>
      <c r="F87" s="5"/>
      <c r="G87" s="6"/>
      <c r="H87" s="6"/>
      <c r="I87" s="97">
        <f t="shared" si="22"/>
        <v>0</v>
      </c>
      <c r="J87" s="222" t="str">
        <f t="shared" si="23"/>
        <v/>
      </c>
      <c r="K87" s="98" t="str">
        <f t="shared" si="24"/>
        <v/>
      </c>
      <c r="L87" s="7"/>
      <c r="M87" s="8" t="s">
        <v>41</v>
      </c>
      <c r="N87" s="15"/>
      <c r="O87" s="15"/>
      <c r="P87" s="222" t="str">
        <f t="shared" si="25"/>
        <v/>
      </c>
      <c r="Q87" s="99">
        <f t="shared" si="26"/>
        <v>0</v>
      </c>
      <c r="R87" s="100">
        <f t="shared" si="27"/>
        <v>0</v>
      </c>
      <c r="S87" s="100">
        <f t="shared" si="28"/>
        <v>0</v>
      </c>
      <c r="T87" s="100">
        <f t="shared" si="29"/>
        <v>0</v>
      </c>
      <c r="U87" s="9">
        <f t="shared" si="30"/>
        <v>0</v>
      </c>
      <c r="V87" s="10">
        <f t="shared" si="31"/>
        <v>0</v>
      </c>
      <c r="W87" s="101">
        <f t="shared" si="32"/>
        <v>0</v>
      </c>
      <c r="X87" s="102">
        <f t="shared" si="33"/>
        <v>0</v>
      </c>
      <c r="Y87" s="124">
        <f t="shared" si="34"/>
        <v>0</v>
      </c>
      <c r="Z87" s="124">
        <f t="shared" si="35"/>
        <v>0</v>
      </c>
      <c r="AA87" s="125">
        <f t="shared" si="36"/>
        <v>0</v>
      </c>
      <c r="AB87" s="124">
        <f t="shared" si="37"/>
        <v>0</v>
      </c>
      <c r="AC87" s="124">
        <f t="shared" si="38"/>
        <v>0</v>
      </c>
      <c r="AD87" s="125">
        <f t="shared" si="39"/>
        <v>0</v>
      </c>
      <c r="AE87" s="53">
        <f t="shared" si="40"/>
        <v>0</v>
      </c>
      <c r="AF87" s="118">
        <f t="shared" si="41"/>
        <v>0</v>
      </c>
      <c r="AG87" s="104"/>
    </row>
    <row r="88" spans="1:33" ht="24.95" customHeight="1" x14ac:dyDescent="0.25">
      <c r="A88" s="55"/>
      <c r="B88" s="2"/>
      <c r="C88" s="2"/>
      <c r="D88" s="4"/>
      <c r="E88" s="5"/>
      <c r="F88" s="5"/>
      <c r="G88" s="6"/>
      <c r="H88" s="6"/>
      <c r="I88" s="97">
        <f t="shared" si="22"/>
        <v>0</v>
      </c>
      <c r="J88" s="222" t="str">
        <f t="shared" si="23"/>
        <v/>
      </c>
      <c r="K88" s="98" t="str">
        <f t="shared" si="24"/>
        <v/>
      </c>
      <c r="L88" s="7"/>
      <c r="M88" s="8" t="s">
        <v>41</v>
      </c>
      <c r="N88" s="15"/>
      <c r="O88" s="15"/>
      <c r="P88" s="222" t="str">
        <f t="shared" si="25"/>
        <v/>
      </c>
      <c r="Q88" s="99">
        <f t="shared" si="26"/>
        <v>0</v>
      </c>
      <c r="R88" s="100">
        <f t="shared" si="27"/>
        <v>0</v>
      </c>
      <c r="S88" s="100">
        <f t="shared" si="28"/>
        <v>0</v>
      </c>
      <c r="T88" s="100">
        <f t="shared" si="29"/>
        <v>0</v>
      </c>
      <c r="U88" s="9">
        <f t="shared" si="30"/>
        <v>0</v>
      </c>
      <c r="V88" s="10">
        <f t="shared" si="31"/>
        <v>0</v>
      </c>
      <c r="W88" s="101">
        <f t="shared" si="32"/>
        <v>0</v>
      </c>
      <c r="X88" s="102">
        <f t="shared" si="33"/>
        <v>0</v>
      </c>
      <c r="Y88" s="124">
        <f t="shared" si="34"/>
        <v>0</v>
      </c>
      <c r="Z88" s="124">
        <f t="shared" si="35"/>
        <v>0</v>
      </c>
      <c r="AA88" s="125">
        <f t="shared" si="36"/>
        <v>0</v>
      </c>
      <c r="AB88" s="124">
        <f t="shared" si="37"/>
        <v>0</v>
      </c>
      <c r="AC88" s="124">
        <f t="shared" si="38"/>
        <v>0</v>
      </c>
      <c r="AD88" s="125">
        <f t="shared" si="39"/>
        <v>0</v>
      </c>
      <c r="AE88" s="53">
        <f t="shared" si="40"/>
        <v>0</v>
      </c>
      <c r="AF88" s="118">
        <f t="shared" si="41"/>
        <v>0</v>
      </c>
      <c r="AG88" s="104"/>
    </row>
    <row r="89" spans="1:33" ht="24.95" customHeight="1" x14ac:dyDescent="0.25">
      <c r="A89" s="55"/>
      <c r="B89" s="2"/>
      <c r="C89" s="2"/>
      <c r="D89" s="4"/>
      <c r="E89" s="5"/>
      <c r="F89" s="5"/>
      <c r="G89" s="6"/>
      <c r="H89" s="6"/>
      <c r="I89" s="97">
        <f t="shared" si="22"/>
        <v>0</v>
      </c>
      <c r="J89" s="222" t="str">
        <f t="shared" si="23"/>
        <v/>
      </c>
      <c r="K89" s="98" t="str">
        <f t="shared" si="24"/>
        <v/>
      </c>
      <c r="L89" s="7"/>
      <c r="M89" s="8" t="s">
        <v>41</v>
      </c>
      <c r="N89" s="15"/>
      <c r="O89" s="15"/>
      <c r="P89" s="222" t="str">
        <f t="shared" si="25"/>
        <v/>
      </c>
      <c r="Q89" s="99">
        <f t="shared" si="26"/>
        <v>0</v>
      </c>
      <c r="R89" s="100">
        <f t="shared" si="27"/>
        <v>0</v>
      </c>
      <c r="S89" s="100">
        <f t="shared" si="28"/>
        <v>0</v>
      </c>
      <c r="T89" s="100">
        <f t="shared" si="29"/>
        <v>0</v>
      </c>
      <c r="U89" s="9">
        <f t="shared" si="30"/>
        <v>0</v>
      </c>
      <c r="V89" s="10">
        <f t="shared" si="31"/>
        <v>0</v>
      </c>
      <c r="W89" s="101">
        <f t="shared" si="32"/>
        <v>0</v>
      </c>
      <c r="X89" s="102">
        <f t="shared" si="33"/>
        <v>0</v>
      </c>
      <c r="Y89" s="124">
        <f t="shared" si="34"/>
        <v>0</v>
      </c>
      <c r="Z89" s="124">
        <f t="shared" si="35"/>
        <v>0</v>
      </c>
      <c r="AA89" s="125">
        <f t="shared" si="36"/>
        <v>0</v>
      </c>
      <c r="AB89" s="124">
        <f t="shared" si="37"/>
        <v>0</v>
      </c>
      <c r="AC89" s="124">
        <f t="shared" si="38"/>
        <v>0</v>
      </c>
      <c r="AD89" s="125">
        <f t="shared" si="39"/>
        <v>0</v>
      </c>
      <c r="AE89" s="53">
        <f t="shared" si="40"/>
        <v>0</v>
      </c>
      <c r="AF89" s="118">
        <f t="shared" si="41"/>
        <v>0</v>
      </c>
      <c r="AG89" s="104"/>
    </row>
    <row r="90" spans="1:33" ht="24.95" customHeight="1" x14ac:dyDescent="0.25">
      <c r="A90" s="55"/>
      <c r="B90" s="2"/>
      <c r="C90" s="2"/>
      <c r="D90" s="4"/>
      <c r="E90" s="5"/>
      <c r="F90" s="5"/>
      <c r="G90" s="6"/>
      <c r="H90" s="6"/>
      <c r="I90" s="97">
        <f t="shared" si="22"/>
        <v>0</v>
      </c>
      <c r="J90" s="222" t="str">
        <f t="shared" si="23"/>
        <v/>
      </c>
      <c r="K90" s="98" t="str">
        <f t="shared" si="24"/>
        <v/>
      </c>
      <c r="L90" s="7"/>
      <c r="M90" s="8" t="s">
        <v>41</v>
      </c>
      <c r="N90" s="15"/>
      <c r="O90" s="15"/>
      <c r="P90" s="222" t="str">
        <f t="shared" si="25"/>
        <v/>
      </c>
      <c r="Q90" s="99">
        <f t="shared" si="26"/>
        <v>0</v>
      </c>
      <c r="R90" s="100">
        <f t="shared" si="27"/>
        <v>0</v>
      </c>
      <c r="S90" s="100">
        <f t="shared" si="28"/>
        <v>0</v>
      </c>
      <c r="T90" s="100">
        <f t="shared" si="29"/>
        <v>0</v>
      </c>
      <c r="U90" s="9">
        <f t="shared" si="30"/>
        <v>0</v>
      </c>
      <c r="V90" s="10">
        <f t="shared" si="31"/>
        <v>0</v>
      </c>
      <c r="W90" s="101">
        <f t="shared" si="32"/>
        <v>0</v>
      </c>
      <c r="X90" s="102">
        <f t="shared" si="33"/>
        <v>0</v>
      </c>
      <c r="Y90" s="124">
        <f t="shared" si="34"/>
        <v>0</v>
      </c>
      <c r="Z90" s="124">
        <f t="shared" si="35"/>
        <v>0</v>
      </c>
      <c r="AA90" s="125">
        <f t="shared" si="36"/>
        <v>0</v>
      </c>
      <c r="AB90" s="124">
        <f t="shared" si="37"/>
        <v>0</v>
      </c>
      <c r="AC90" s="124">
        <f t="shared" si="38"/>
        <v>0</v>
      </c>
      <c r="AD90" s="125">
        <f t="shared" si="39"/>
        <v>0</v>
      </c>
      <c r="AE90" s="53">
        <f t="shared" si="40"/>
        <v>0</v>
      </c>
      <c r="AF90" s="118">
        <f t="shared" si="41"/>
        <v>0</v>
      </c>
      <c r="AG90" s="104"/>
    </row>
    <row r="91" spans="1:33" ht="24.95" customHeight="1" x14ac:dyDescent="0.25">
      <c r="A91" s="55"/>
      <c r="B91" s="2"/>
      <c r="C91" s="2"/>
      <c r="D91" s="4"/>
      <c r="E91" s="5"/>
      <c r="F91" s="5"/>
      <c r="G91" s="6"/>
      <c r="H91" s="6"/>
      <c r="I91" s="97">
        <f t="shared" si="22"/>
        <v>0</v>
      </c>
      <c r="J91" s="222" t="str">
        <f t="shared" si="23"/>
        <v/>
      </c>
      <c r="K91" s="98" t="str">
        <f t="shared" si="24"/>
        <v/>
      </c>
      <c r="L91" s="7"/>
      <c r="M91" s="8" t="s">
        <v>41</v>
      </c>
      <c r="N91" s="15"/>
      <c r="O91" s="15"/>
      <c r="P91" s="222" t="str">
        <f t="shared" si="25"/>
        <v/>
      </c>
      <c r="Q91" s="99">
        <f t="shared" si="26"/>
        <v>0</v>
      </c>
      <c r="R91" s="100">
        <f t="shared" si="27"/>
        <v>0</v>
      </c>
      <c r="S91" s="100">
        <f t="shared" si="28"/>
        <v>0</v>
      </c>
      <c r="T91" s="100">
        <f t="shared" si="29"/>
        <v>0</v>
      </c>
      <c r="U91" s="9">
        <f t="shared" si="30"/>
        <v>0</v>
      </c>
      <c r="V91" s="10">
        <f t="shared" si="31"/>
        <v>0</v>
      </c>
      <c r="W91" s="101">
        <f t="shared" si="32"/>
        <v>0</v>
      </c>
      <c r="X91" s="102">
        <f t="shared" si="33"/>
        <v>0</v>
      </c>
      <c r="Y91" s="124">
        <f t="shared" si="34"/>
        <v>0</v>
      </c>
      <c r="Z91" s="124">
        <f t="shared" si="35"/>
        <v>0</v>
      </c>
      <c r="AA91" s="125">
        <f t="shared" si="36"/>
        <v>0</v>
      </c>
      <c r="AB91" s="124">
        <f t="shared" si="37"/>
        <v>0</v>
      </c>
      <c r="AC91" s="124">
        <f t="shared" si="38"/>
        <v>0</v>
      </c>
      <c r="AD91" s="125">
        <f t="shared" si="39"/>
        <v>0</v>
      </c>
      <c r="AE91" s="53">
        <f t="shared" si="40"/>
        <v>0</v>
      </c>
      <c r="AF91" s="118">
        <f t="shared" si="41"/>
        <v>0</v>
      </c>
      <c r="AG91" s="104"/>
    </row>
    <row r="92" spans="1:33" ht="24.95" customHeight="1" x14ac:dyDescent="0.25">
      <c r="A92" s="55"/>
      <c r="B92" s="2"/>
      <c r="C92" s="2"/>
      <c r="D92" s="4"/>
      <c r="E92" s="5"/>
      <c r="F92" s="5"/>
      <c r="G92" s="6"/>
      <c r="H92" s="6"/>
      <c r="I92" s="97">
        <f t="shared" si="22"/>
        <v>0</v>
      </c>
      <c r="J92" s="222" t="str">
        <f t="shared" si="23"/>
        <v/>
      </c>
      <c r="K92" s="98" t="str">
        <f t="shared" si="24"/>
        <v/>
      </c>
      <c r="L92" s="7"/>
      <c r="M92" s="8" t="s">
        <v>41</v>
      </c>
      <c r="N92" s="15"/>
      <c r="O92" s="15"/>
      <c r="P92" s="222" t="str">
        <f t="shared" si="25"/>
        <v/>
      </c>
      <c r="Q92" s="99">
        <f t="shared" si="26"/>
        <v>0</v>
      </c>
      <c r="R92" s="100">
        <f t="shared" si="27"/>
        <v>0</v>
      </c>
      <c r="S92" s="100">
        <f t="shared" si="28"/>
        <v>0</v>
      </c>
      <c r="T92" s="100">
        <f t="shared" si="29"/>
        <v>0</v>
      </c>
      <c r="U92" s="9">
        <f t="shared" si="30"/>
        <v>0</v>
      </c>
      <c r="V92" s="10">
        <f t="shared" si="31"/>
        <v>0</v>
      </c>
      <c r="W92" s="101">
        <f t="shared" si="32"/>
        <v>0</v>
      </c>
      <c r="X92" s="102">
        <f t="shared" si="33"/>
        <v>0</v>
      </c>
      <c r="Y92" s="124">
        <f t="shared" si="34"/>
        <v>0</v>
      </c>
      <c r="Z92" s="124">
        <f t="shared" si="35"/>
        <v>0</v>
      </c>
      <c r="AA92" s="125">
        <f t="shared" si="36"/>
        <v>0</v>
      </c>
      <c r="AB92" s="124">
        <f t="shared" si="37"/>
        <v>0</v>
      </c>
      <c r="AC92" s="124">
        <f t="shared" si="38"/>
        <v>0</v>
      </c>
      <c r="AD92" s="125">
        <f t="shared" si="39"/>
        <v>0</v>
      </c>
      <c r="AE92" s="53">
        <f t="shared" si="40"/>
        <v>0</v>
      </c>
      <c r="AF92" s="118">
        <f t="shared" si="41"/>
        <v>0</v>
      </c>
      <c r="AG92" s="104"/>
    </row>
    <row r="93" spans="1:33" ht="24.95" customHeight="1" x14ac:dyDescent="0.25">
      <c r="A93" s="55"/>
      <c r="B93" s="2"/>
      <c r="C93" s="2"/>
      <c r="D93" s="4"/>
      <c r="E93" s="5"/>
      <c r="F93" s="5"/>
      <c r="G93" s="6"/>
      <c r="H93" s="6"/>
      <c r="I93" s="97">
        <f t="shared" si="22"/>
        <v>0</v>
      </c>
      <c r="J93" s="222" t="str">
        <f t="shared" si="23"/>
        <v/>
      </c>
      <c r="K93" s="98" t="str">
        <f t="shared" si="24"/>
        <v/>
      </c>
      <c r="L93" s="7"/>
      <c r="M93" s="8" t="s">
        <v>41</v>
      </c>
      <c r="N93" s="15"/>
      <c r="O93" s="15"/>
      <c r="P93" s="222" t="str">
        <f t="shared" si="25"/>
        <v/>
      </c>
      <c r="Q93" s="99">
        <f t="shared" si="26"/>
        <v>0</v>
      </c>
      <c r="R93" s="100">
        <f t="shared" si="27"/>
        <v>0</v>
      </c>
      <c r="S93" s="100">
        <f t="shared" si="28"/>
        <v>0</v>
      </c>
      <c r="T93" s="100">
        <f t="shared" si="29"/>
        <v>0</v>
      </c>
      <c r="U93" s="9">
        <f t="shared" si="30"/>
        <v>0</v>
      </c>
      <c r="V93" s="10">
        <f t="shared" si="31"/>
        <v>0</v>
      </c>
      <c r="W93" s="101">
        <f t="shared" si="32"/>
        <v>0</v>
      </c>
      <c r="X93" s="102">
        <f t="shared" si="33"/>
        <v>0</v>
      </c>
      <c r="Y93" s="124">
        <f t="shared" si="34"/>
        <v>0</v>
      </c>
      <c r="Z93" s="124">
        <f t="shared" si="35"/>
        <v>0</v>
      </c>
      <c r="AA93" s="125">
        <f t="shared" si="36"/>
        <v>0</v>
      </c>
      <c r="AB93" s="124">
        <f t="shared" si="37"/>
        <v>0</v>
      </c>
      <c r="AC93" s="124">
        <f t="shared" si="38"/>
        <v>0</v>
      </c>
      <c r="AD93" s="125">
        <f t="shared" si="39"/>
        <v>0</v>
      </c>
      <c r="AE93" s="53">
        <f t="shared" si="40"/>
        <v>0</v>
      </c>
      <c r="AF93" s="118">
        <f t="shared" si="41"/>
        <v>0</v>
      </c>
      <c r="AG93" s="104"/>
    </row>
    <row r="94" spans="1:33" ht="24.95" customHeight="1" x14ac:dyDescent="0.25">
      <c r="A94" s="55"/>
      <c r="B94" s="2"/>
      <c r="C94" s="2"/>
      <c r="D94" s="4"/>
      <c r="E94" s="5"/>
      <c r="F94" s="5"/>
      <c r="G94" s="6"/>
      <c r="H94" s="6"/>
      <c r="I94" s="97">
        <f t="shared" si="22"/>
        <v>0</v>
      </c>
      <c r="J94" s="222" t="str">
        <f t="shared" si="23"/>
        <v/>
      </c>
      <c r="K94" s="98" t="str">
        <f t="shared" si="24"/>
        <v/>
      </c>
      <c r="L94" s="7"/>
      <c r="M94" s="8" t="s">
        <v>41</v>
      </c>
      <c r="N94" s="15"/>
      <c r="O94" s="15"/>
      <c r="P94" s="222" t="str">
        <f t="shared" si="25"/>
        <v/>
      </c>
      <c r="Q94" s="99">
        <f t="shared" si="26"/>
        <v>0</v>
      </c>
      <c r="R94" s="100">
        <f t="shared" si="27"/>
        <v>0</v>
      </c>
      <c r="S94" s="100">
        <f t="shared" si="28"/>
        <v>0</v>
      </c>
      <c r="T94" s="100">
        <f t="shared" si="29"/>
        <v>0</v>
      </c>
      <c r="U94" s="9">
        <f t="shared" si="30"/>
        <v>0</v>
      </c>
      <c r="V94" s="10">
        <f t="shared" si="31"/>
        <v>0</v>
      </c>
      <c r="W94" s="101">
        <f t="shared" si="32"/>
        <v>0</v>
      </c>
      <c r="X94" s="102">
        <f t="shared" si="33"/>
        <v>0</v>
      </c>
      <c r="Y94" s="124">
        <f t="shared" si="34"/>
        <v>0</v>
      </c>
      <c r="Z94" s="124">
        <f t="shared" si="35"/>
        <v>0</v>
      </c>
      <c r="AA94" s="125">
        <f t="shared" si="36"/>
        <v>0</v>
      </c>
      <c r="AB94" s="124">
        <f t="shared" si="37"/>
        <v>0</v>
      </c>
      <c r="AC94" s="124">
        <f t="shared" si="38"/>
        <v>0</v>
      </c>
      <c r="AD94" s="125">
        <f t="shared" si="39"/>
        <v>0</v>
      </c>
      <c r="AE94" s="53">
        <f t="shared" si="40"/>
        <v>0</v>
      </c>
      <c r="AF94" s="118">
        <f t="shared" si="41"/>
        <v>0</v>
      </c>
      <c r="AG94" s="104"/>
    </row>
    <row r="95" spans="1:33" ht="24.95" customHeight="1" x14ac:dyDescent="0.25">
      <c r="A95" s="55"/>
      <c r="B95" s="2"/>
      <c r="C95" s="2"/>
      <c r="D95" s="4"/>
      <c r="E95" s="5"/>
      <c r="F95" s="5"/>
      <c r="G95" s="6"/>
      <c r="H95" s="6"/>
      <c r="I95" s="97">
        <f t="shared" si="22"/>
        <v>0</v>
      </c>
      <c r="J95" s="222" t="str">
        <f t="shared" si="23"/>
        <v/>
      </c>
      <c r="K95" s="98" t="str">
        <f t="shared" si="24"/>
        <v/>
      </c>
      <c r="L95" s="7"/>
      <c r="M95" s="8" t="s">
        <v>41</v>
      </c>
      <c r="N95" s="15"/>
      <c r="O95" s="15"/>
      <c r="P95" s="222" t="str">
        <f t="shared" si="25"/>
        <v/>
      </c>
      <c r="Q95" s="99">
        <f t="shared" si="26"/>
        <v>0</v>
      </c>
      <c r="R95" s="100">
        <f t="shared" si="27"/>
        <v>0</v>
      </c>
      <c r="S95" s="100">
        <f t="shared" si="28"/>
        <v>0</v>
      </c>
      <c r="T95" s="100">
        <f t="shared" si="29"/>
        <v>0</v>
      </c>
      <c r="U95" s="9">
        <f t="shared" si="30"/>
        <v>0</v>
      </c>
      <c r="V95" s="10">
        <f t="shared" si="31"/>
        <v>0</v>
      </c>
      <c r="W95" s="101">
        <f t="shared" si="32"/>
        <v>0</v>
      </c>
      <c r="X95" s="102">
        <f t="shared" si="33"/>
        <v>0</v>
      </c>
      <c r="Y95" s="124">
        <f t="shared" si="34"/>
        <v>0</v>
      </c>
      <c r="Z95" s="124">
        <f t="shared" si="35"/>
        <v>0</v>
      </c>
      <c r="AA95" s="125">
        <f t="shared" si="36"/>
        <v>0</v>
      </c>
      <c r="AB95" s="124">
        <f t="shared" si="37"/>
        <v>0</v>
      </c>
      <c r="AC95" s="124">
        <f t="shared" si="38"/>
        <v>0</v>
      </c>
      <c r="AD95" s="125">
        <f t="shared" si="39"/>
        <v>0</v>
      </c>
      <c r="AE95" s="53">
        <f t="shared" si="40"/>
        <v>0</v>
      </c>
      <c r="AF95" s="118">
        <f t="shared" si="41"/>
        <v>0</v>
      </c>
      <c r="AG95" s="104"/>
    </row>
    <row r="96" spans="1:33" ht="24.95" customHeight="1" x14ac:dyDescent="0.25">
      <c r="A96" s="55"/>
      <c r="B96" s="2"/>
      <c r="C96" s="2"/>
      <c r="D96" s="4"/>
      <c r="E96" s="5"/>
      <c r="F96" s="5"/>
      <c r="G96" s="6"/>
      <c r="H96" s="6"/>
      <c r="I96" s="97">
        <f t="shared" si="22"/>
        <v>0</v>
      </c>
      <c r="J96" s="222" t="str">
        <f t="shared" si="23"/>
        <v/>
      </c>
      <c r="K96" s="98" t="str">
        <f t="shared" si="24"/>
        <v/>
      </c>
      <c r="L96" s="7"/>
      <c r="M96" s="8" t="s">
        <v>41</v>
      </c>
      <c r="N96" s="15"/>
      <c r="O96" s="15"/>
      <c r="P96" s="222" t="str">
        <f t="shared" si="25"/>
        <v/>
      </c>
      <c r="Q96" s="99">
        <f t="shared" si="26"/>
        <v>0</v>
      </c>
      <c r="R96" s="100">
        <f t="shared" si="27"/>
        <v>0</v>
      </c>
      <c r="S96" s="100">
        <f t="shared" si="28"/>
        <v>0</v>
      </c>
      <c r="T96" s="100">
        <f t="shared" si="29"/>
        <v>0</v>
      </c>
      <c r="U96" s="9">
        <f t="shared" si="30"/>
        <v>0</v>
      </c>
      <c r="V96" s="10">
        <f t="shared" si="31"/>
        <v>0</v>
      </c>
      <c r="W96" s="101">
        <f t="shared" si="32"/>
        <v>0</v>
      </c>
      <c r="X96" s="102">
        <f t="shared" si="33"/>
        <v>0</v>
      </c>
      <c r="Y96" s="124">
        <f t="shared" si="34"/>
        <v>0</v>
      </c>
      <c r="Z96" s="124">
        <f t="shared" si="35"/>
        <v>0</v>
      </c>
      <c r="AA96" s="125">
        <f t="shared" si="36"/>
        <v>0</v>
      </c>
      <c r="AB96" s="124">
        <f t="shared" si="37"/>
        <v>0</v>
      </c>
      <c r="AC96" s="124">
        <f t="shared" si="38"/>
        <v>0</v>
      </c>
      <c r="AD96" s="125">
        <f t="shared" si="39"/>
        <v>0</v>
      </c>
      <c r="AE96" s="53">
        <f t="shared" si="40"/>
        <v>0</v>
      </c>
      <c r="AF96" s="118">
        <f t="shared" si="41"/>
        <v>0</v>
      </c>
      <c r="AG96" s="104"/>
    </row>
    <row r="97" spans="1:33" ht="24.95" customHeight="1" x14ac:dyDescent="0.25">
      <c r="A97" s="55"/>
      <c r="B97" s="2"/>
      <c r="C97" s="2"/>
      <c r="D97" s="4"/>
      <c r="E97" s="5"/>
      <c r="F97" s="5"/>
      <c r="G97" s="6"/>
      <c r="H97" s="6"/>
      <c r="I97" s="97">
        <f t="shared" si="22"/>
        <v>0</v>
      </c>
      <c r="J97" s="222" t="str">
        <f t="shared" si="23"/>
        <v/>
      </c>
      <c r="K97" s="98" t="str">
        <f t="shared" si="24"/>
        <v/>
      </c>
      <c r="L97" s="7"/>
      <c r="M97" s="8" t="s">
        <v>41</v>
      </c>
      <c r="N97" s="15"/>
      <c r="O97" s="15"/>
      <c r="P97" s="222" t="str">
        <f t="shared" si="25"/>
        <v/>
      </c>
      <c r="Q97" s="99">
        <f t="shared" si="26"/>
        <v>0</v>
      </c>
      <c r="R97" s="100">
        <f t="shared" si="27"/>
        <v>0</v>
      </c>
      <c r="S97" s="100">
        <f t="shared" si="28"/>
        <v>0</v>
      </c>
      <c r="T97" s="100">
        <f t="shared" si="29"/>
        <v>0</v>
      </c>
      <c r="U97" s="9">
        <f t="shared" si="30"/>
        <v>0</v>
      </c>
      <c r="V97" s="10">
        <f t="shared" si="31"/>
        <v>0</v>
      </c>
      <c r="W97" s="101">
        <f t="shared" si="32"/>
        <v>0</v>
      </c>
      <c r="X97" s="102">
        <f t="shared" si="33"/>
        <v>0</v>
      </c>
      <c r="Y97" s="124">
        <f t="shared" si="34"/>
        <v>0</v>
      </c>
      <c r="Z97" s="124">
        <f t="shared" si="35"/>
        <v>0</v>
      </c>
      <c r="AA97" s="125">
        <f t="shared" si="36"/>
        <v>0</v>
      </c>
      <c r="AB97" s="124">
        <f t="shared" si="37"/>
        <v>0</v>
      </c>
      <c r="AC97" s="124">
        <f t="shared" si="38"/>
        <v>0</v>
      </c>
      <c r="AD97" s="125">
        <f t="shared" si="39"/>
        <v>0</v>
      </c>
      <c r="AE97" s="53">
        <f t="shared" si="40"/>
        <v>0</v>
      </c>
      <c r="AF97" s="118">
        <f t="shared" si="41"/>
        <v>0</v>
      </c>
      <c r="AG97" s="104"/>
    </row>
    <row r="98" spans="1:33" ht="24.95" customHeight="1" x14ac:dyDescent="0.25">
      <c r="A98" s="55"/>
      <c r="B98" s="2"/>
      <c r="C98" s="2"/>
      <c r="D98" s="4"/>
      <c r="E98" s="5"/>
      <c r="F98" s="5"/>
      <c r="G98" s="6"/>
      <c r="H98" s="6"/>
      <c r="I98" s="97">
        <f t="shared" si="22"/>
        <v>0</v>
      </c>
      <c r="J98" s="222" t="str">
        <f t="shared" si="23"/>
        <v/>
      </c>
      <c r="K98" s="98" t="str">
        <f t="shared" si="24"/>
        <v/>
      </c>
      <c r="L98" s="7"/>
      <c r="M98" s="8" t="s">
        <v>41</v>
      </c>
      <c r="N98" s="15"/>
      <c r="O98" s="15"/>
      <c r="P98" s="222" t="str">
        <f t="shared" si="25"/>
        <v/>
      </c>
      <c r="Q98" s="99">
        <f t="shared" si="26"/>
        <v>0</v>
      </c>
      <c r="R98" s="100">
        <f t="shared" si="27"/>
        <v>0</v>
      </c>
      <c r="S98" s="100">
        <f t="shared" si="28"/>
        <v>0</v>
      </c>
      <c r="T98" s="100">
        <f t="shared" si="29"/>
        <v>0</v>
      </c>
      <c r="U98" s="9">
        <f t="shared" si="30"/>
        <v>0</v>
      </c>
      <c r="V98" s="10">
        <f t="shared" si="31"/>
        <v>0</v>
      </c>
      <c r="W98" s="101">
        <f t="shared" si="32"/>
        <v>0</v>
      </c>
      <c r="X98" s="102">
        <f t="shared" si="33"/>
        <v>0</v>
      </c>
      <c r="Y98" s="124">
        <f t="shared" si="34"/>
        <v>0</v>
      </c>
      <c r="Z98" s="124">
        <f t="shared" si="35"/>
        <v>0</v>
      </c>
      <c r="AA98" s="125">
        <f t="shared" si="36"/>
        <v>0</v>
      </c>
      <c r="AB98" s="124">
        <f t="shared" si="37"/>
        <v>0</v>
      </c>
      <c r="AC98" s="124">
        <f t="shared" si="38"/>
        <v>0</v>
      </c>
      <c r="AD98" s="125">
        <f t="shared" si="39"/>
        <v>0</v>
      </c>
      <c r="AE98" s="53">
        <f t="shared" si="40"/>
        <v>0</v>
      </c>
      <c r="AF98" s="118">
        <f t="shared" si="41"/>
        <v>0</v>
      </c>
      <c r="AG98" s="104"/>
    </row>
    <row r="99" spans="1:33" ht="24.95" customHeight="1" x14ac:dyDescent="0.25">
      <c r="A99" s="55"/>
      <c r="B99" s="2"/>
      <c r="C99" s="2"/>
      <c r="D99" s="4"/>
      <c r="E99" s="5"/>
      <c r="F99" s="5"/>
      <c r="G99" s="6"/>
      <c r="H99" s="6"/>
      <c r="I99" s="97">
        <f t="shared" si="22"/>
        <v>0</v>
      </c>
      <c r="J99" s="222" t="str">
        <f t="shared" si="23"/>
        <v/>
      </c>
      <c r="K99" s="98" t="str">
        <f t="shared" si="24"/>
        <v/>
      </c>
      <c r="L99" s="7"/>
      <c r="M99" s="8" t="s">
        <v>41</v>
      </c>
      <c r="N99" s="15"/>
      <c r="O99" s="15"/>
      <c r="P99" s="222" t="str">
        <f t="shared" si="25"/>
        <v/>
      </c>
      <c r="Q99" s="99">
        <f t="shared" si="26"/>
        <v>0</v>
      </c>
      <c r="R99" s="100">
        <f t="shared" si="27"/>
        <v>0</v>
      </c>
      <c r="S99" s="100">
        <f t="shared" si="28"/>
        <v>0</v>
      </c>
      <c r="T99" s="100">
        <f t="shared" si="29"/>
        <v>0</v>
      </c>
      <c r="U99" s="9">
        <f t="shared" si="30"/>
        <v>0</v>
      </c>
      <c r="V99" s="10">
        <f t="shared" si="31"/>
        <v>0</v>
      </c>
      <c r="W99" s="101">
        <f t="shared" si="32"/>
        <v>0</v>
      </c>
      <c r="X99" s="102">
        <f t="shared" si="33"/>
        <v>0</v>
      </c>
      <c r="Y99" s="124">
        <f t="shared" si="34"/>
        <v>0</v>
      </c>
      <c r="Z99" s="124">
        <f t="shared" si="35"/>
        <v>0</v>
      </c>
      <c r="AA99" s="125">
        <f t="shared" si="36"/>
        <v>0</v>
      </c>
      <c r="AB99" s="124">
        <f t="shared" si="37"/>
        <v>0</v>
      </c>
      <c r="AC99" s="124">
        <f t="shared" si="38"/>
        <v>0</v>
      </c>
      <c r="AD99" s="125">
        <f t="shared" si="39"/>
        <v>0</v>
      </c>
      <c r="AE99" s="53">
        <f t="shared" si="40"/>
        <v>0</v>
      </c>
      <c r="AF99" s="118">
        <f t="shared" si="41"/>
        <v>0</v>
      </c>
      <c r="AG99" s="104"/>
    </row>
    <row r="100" spans="1:33" ht="24.95" customHeight="1" x14ac:dyDescent="0.25">
      <c r="A100" s="55"/>
      <c r="B100" s="2"/>
      <c r="C100" s="2"/>
      <c r="D100" s="4"/>
      <c r="E100" s="5"/>
      <c r="F100" s="5"/>
      <c r="G100" s="6"/>
      <c r="H100" s="6"/>
      <c r="I100" s="97">
        <f t="shared" si="22"/>
        <v>0</v>
      </c>
      <c r="J100" s="222" t="str">
        <f t="shared" si="23"/>
        <v/>
      </c>
      <c r="K100" s="98" t="str">
        <f t="shared" si="24"/>
        <v/>
      </c>
      <c r="L100" s="7"/>
      <c r="M100" s="8" t="s">
        <v>41</v>
      </c>
      <c r="N100" s="15"/>
      <c r="O100" s="15"/>
      <c r="P100" s="222" t="str">
        <f t="shared" si="25"/>
        <v/>
      </c>
      <c r="Q100" s="99">
        <f t="shared" si="26"/>
        <v>0</v>
      </c>
      <c r="R100" s="100">
        <f t="shared" si="27"/>
        <v>0</v>
      </c>
      <c r="S100" s="100">
        <f t="shared" si="28"/>
        <v>0</v>
      </c>
      <c r="T100" s="100">
        <f t="shared" si="29"/>
        <v>0</v>
      </c>
      <c r="U100" s="9">
        <f t="shared" si="30"/>
        <v>0</v>
      </c>
      <c r="V100" s="10">
        <f t="shared" si="31"/>
        <v>0</v>
      </c>
      <c r="W100" s="101">
        <f t="shared" si="32"/>
        <v>0</v>
      </c>
      <c r="X100" s="102">
        <f t="shared" si="33"/>
        <v>0</v>
      </c>
      <c r="Y100" s="124">
        <f t="shared" si="34"/>
        <v>0</v>
      </c>
      <c r="Z100" s="124">
        <f t="shared" si="35"/>
        <v>0</v>
      </c>
      <c r="AA100" s="125">
        <f t="shared" si="36"/>
        <v>0</v>
      </c>
      <c r="AB100" s="124">
        <f t="shared" si="37"/>
        <v>0</v>
      </c>
      <c r="AC100" s="124">
        <f t="shared" si="38"/>
        <v>0</v>
      </c>
      <c r="AD100" s="125">
        <f t="shared" si="39"/>
        <v>0</v>
      </c>
      <c r="AE100" s="53">
        <f t="shared" si="40"/>
        <v>0</v>
      </c>
      <c r="AF100" s="118">
        <f t="shared" si="41"/>
        <v>0</v>
      </c>
      <c r="AG100" s="104"/>
    </row>
    <row r="101" spans="1:33" ht="24.95" customHeight="1" x14ac:dyDescent="0.25">
      <c r="A101" s="55"/>
      <c r="B101" s="2"/>
      <c r="C101" s="2"/>
      <c r="D101" s="4"/>
      <c r="E101" s="5"/>
      <c r="F101" s="5"/>
      <c r="G101" s="6"/>
      <c r="H101" s="6"/>
      <c r="I101" s="97">
        <f t="shared" si="22"/>
        <v>0</v>
      </c>
      <c r="J101" s="222" t="str">
        <f t="shared" si="23"/>
        <v/>
      </c>
      <c r="K101" s="98" t="str">
        <f t="shared" si="24"/>
        <v/>
      </c>
      <c r="L101" s="7"/>
      <c r="M101" s="8" t="s">
        <v>41</v>
      </c>
      <c r="N101" s="15"/>
      <c r="O101" s="15"/>
      <c r="P101" s="222" t="str">
        <f t="shared" si="25"/>
        <v/>
      </c>
      <c r="Q101" s="99">
        <f t="shared" si="26"/>
        <v>0</v>
      </c>
      <c r="R101" s="100">
        <f t="shared" si="27"/>
        <v>0</v>
      </c>
      <c r="S101" s="100">
        <f t="shared" si="28"/>
        <v>0</v>
      </c>
      <c r="T101" s="100">
        <f t="shared" si="29"/>
        <v>0</v>
      </c>
      <c r="U101" s="9">
        <f t="shared" si="30"/>
        <v>0</v>
      </c>
      <c r="V101" s="10">
        <f t="shared" si="31"/>
        <v>0</v>
      </c>
      <c r="W101" s="101">
        <f t="shared" si="32"/>
        <v>0</v>
      </c>
      <c r="X101" s="102">
        <f t="shared" si="33"/>
        <v>0</v>
      </c>
      <c r="Y101" s="124">
        <f t="shared" si="34"/>
        <v>0</v>
      </c>
      <c r="Z101" s="124">
        <f t="shared" si="35"/>
        <v>0</v>
      </c>
      <c r="AA101" s="125">
        <f t="shared" si="36"/>
        <v>0</v>
      </c>
      <c r="AB101" s="124">
        <f t="shared" si="37"/>
        <v>0</v>
      </c>
      <c r="AC101" s="124">
        <f t="shared" si="38"/>
        <v>0</v>
      </c>
      <c r="AD101" s="125">
        <f t="shared" si="39"/>
        <v>0</v>
      </c>
      <c r="AE101" s="53">
        <f t="shared" si="40"/>
        <v>0</v>
      </c>
      <c r="AF101" s="118">
        <f t="shared" si="41"/>
        <v>0</v>
      </c>
      <c r="AG101" s="104"/>
    </row>
    <row r="102" spans="1:33" ht="24.95" customHeight="1" x14ac:dyDescent="0.25">
      <c r="A102" s="55"/>
      <c r="B102" s="2"/>
      <c r="C102" s="2"/>
      <c r="D102" s="4"/>
      <c r="E102" s="5"/>
      <c r="F102" s="5"/>
      <c r="G102" s="6"/>
      <c r="H102" s="6"/>
      <c r="I102" s="97">
        <f t="shared" si="22"/>
        <v>0</v>
      </c>
      <c r="J102" s="222" t="str">
        <f t="shared" si="23"/>
        <v/>
      </c>
      <c r="K102" s="98" t="str">
        <f t="shared" si="24"/>
        <v/>
      </c>
      <c r="L102" s="7"/>
      <c r="M102" s="8" t="s">
        <v>41</v>
      </c>
      <c r="N102" s="15"/>
      <c r="O102" s="15"/>
      <c r="P102" s="222" t="str">
        <f t="shared" si="25"/>
        <v/>
      </c>
      <c r="Q102" s="99">
        <f t="shared" si="26"/>
        <v>0</v>
      </c>
      <c r="R102" s="100">
        <f t="shared" si="27"/>
        <v>0</v>
      </c>
      <c r="S102" s="100">
        <f t="shared" si="28"/>
        <v>0</v>
      </c>
      <c r="T102" s="100">
        <f t="shared" si="29"/>
        <v>0</v>
      </c>
      <c r="U102" s="9">
        <f t="shared" si="30"/>
        <v>0</v>
      </c>
      <c r="V102" s="10">
        <f t="shared" si="31"/>
        <v>0</v>
      </c>
      <c r="W102" s="101">
        <f t="shared" si="32"/>
        <v>0</v>
      </c>
      <c r="X102" s="102">
        <f t="shared" si="33"/>
        <v>0</v>
      </c>
      <c r="Y102" s="124">
        <f t="shared" si="34"/>
        <v>0</v>
      </c>
      <c r="Z102" s="124">
        <f t="shared" si="35"/>
        <v>0</v>
      </c>
      <c r="AA102" s="125">
        <f t="shared" si="36"/>
        <v>0</v>
      </c>
      <c r="AB102" s="124">
        <f t="shared" si="37"/>
        <v>0</v>
      </c>
      <c r="AC102" s="124">
        <f t="shared" si="38"/>
        <v>0</v>
      </c>
      <c r="AD102" s="125">
        <f t="shared" si="39"/>
        <v>0</v>
      </c>
      <c r="AE102" s="53">
        <f t="shared" si="40"/>
        <v>0</v>
      </c>
      <c r="AF102" s="118">
        <f t="shared" si="41"/>
        <v>0</v>
      </c>
      <c r="AG102" s="104"/>
    </row>
    <row r="103" spans="1:33" ht="24.95" customHeight="1" x14ac:dyDescent="0.25">
      <c r="A103" s="55"/>
      <c r="B103" s="2"/>
      <c r="C103" s="2"/>
      <c r="D103" s="4"/>
      <c r="E103" s="5"/>
      <c r="F103" s="5"/>
      <c r="G103" s="6"/>
      <c r="H103" s="6"/>
      <c r="I103" s="97">
        <f t="shared" si="22"/>
        <v>0</v>
      </c>
      <c r="J103" s="222" t="str">
        <f t="shared" si="23"/>
        <v/>
      </c>
      <c r="K103" s="98" t="str">
        <f t="shared" si="24"/>
        <v/>
      </c>
      <c r="L103" s="7"/>
      <c r="M103" s="8" t="s">
        <v>41</v>
      </c>
      <c r="N103" s="15"/>
      <c r="O103" s="15"/>
      <c r="P103" s="222" t="str">
        <f t="shared" si="25"/>
        <v/>
      </c>
      <c r="Q103" s="99">
        <f t="shared" si="26"/>
        <v>0</v>
      </c>
      <c r="R103" s="100">
        <f t="shared" si="27"/>
        <v>0</v>
      </c>
      <c r="S103" s="100">
        <f t="shared" si="28"/>
        <v>0</v>
      </c>
      <c r="T103" s="100">
        <f t="shared" si="29"/>
        <v>0</v>
      </c>
      <c r="U103" s="9">
        <f t="shared" si="30"/>
        <v>0</v>
      </c>
      <c r="V103" s="10">
        <f t="shared" si="31"/>
        <v>0</v>
      </c>
      <c r="W103" s="101">
        <f t="shared" si="32"/>
        <v>0</v>
      </c>
      <c r="X103" s="102">
        <f t="shared" si="33"/>
        <v>0</v>
      </c>
      <c r="Y103" s="124">
        <f t="shared" si="34"/>
        <v>0</v>
      </c>
      <c r="Z103" s="124">
        <f t="shared" si="35"/>
        <v>0</v>
      </c>
      <c r="AA103" s="125">
        <f t="shared" si="36"/>
        <v>0</v>
      </c>
      <c r="AB103" s="124">
        <f t="shared" si="37"/>
        <v>0</v>
      </c>
      <c r="AC103" s="124">
        <f t="shared" si="38"/>
        <v>0</v>
      </c>
      <c r="AD103" s="125">
        <f t="shared" si="39"/>
        <v>0</v>
      </c>
      <c r="AE103" s="53">
        <f t="shared" si="40"/>
        <v>0</v>
      </c>
      <c r="AF103" s="118">
        <f t="shared" si="41"/>
        <v>0</v>
      </c>
      <c r="AG103" s="104"/>
    </row>
    <row r="104" spans="1:33" ht="24.95" customHeight="1" x14ac:dyDescent="0.25">
      <c r="A104" s="55"/>
      <c r="B104" s="2"/>
      <c r="C104" s="2"/>
      <c r="D104" s="4"/>
      <c r="E104" s="5"/>
      <c r="F104" s="5"/>
      <c r="G104" s="6"/>
      <c r="H104" s="6"/>
      <c r="I104" s="97">
        <f t="shared" si="22"/>
        <v>0</v>
      </c>
      <c r="J104" s="222" t="str">
        <f t="shared" si="23"/>
        <v/>
      </c>
      <c r="K104" s="98" t="str">
        <f t="shared" si="24"/>
        <v/>
      </c>
      <c r="L104" s="7"/>
      <c r="M104" s="8" t="s">
        <v>41</v>
      </c>
      <c r="N104" s="15"/>
      <c r="O104" s="15"/>
      <c r="P104" s="222" t="str">
        <f t="shared" si="25"/>
        <v/>
      </c>
      <c r="Q104" s="99">
        <f t="shared" si="26"/>
        <v>0</v>
      </c>
      <c r="R104" s="100">
        <f t="shared" si="27"/>
        <v>0</v>
      </c>
      <c r="S104" s="100">
        <f t="shared" si="28"/>
        <v>0</v>
      </c>
      <c r="T104" s="100">
        <f t="shared" si="29"/>
        <v>0</v>
      </c>
      <c r="U104" s="9">
        <f t="shared" si="30"/>
        <v>0</v>
      </c>
      <c r="V104" s="10">
        <f t="shared" si="31"/>
        <v>0</v>
      </c>
      <c r="W104" s="101">
        <f t="shared" si="32"/>
        <v>0</v>
      </c>
      <c r="X104" s="102">
        <f t="shared" si="33"/>
        <v>0</v>
      </c>
      <c r="Y104" s="124">
        <f t="shared" si="34"/>
        <v>0</v>
      </c>
      <c r="Z104" s="124">
        <f t="shared" si="35"/>
        <v>0</v>
      </c>
      <c r="AA104" s="125">
        <f t="shared" si="36"/>
        <v>0</v>
      </c>
      <c r="AB104" s="124">
        <f t="shared" si="37"/>
        <v>0</v>
      </c>
      <c r="AC104" s="124">
        <f t="shared" si="38"/>
        <v>0</v>
      </c>
      <c r="AD104" s="125">
        <f t="shared" si="39"/>
        <v>0</v>
      </c>
      <c r="AE104" s="53">
        <f t="shared" si="40"/>
        <v>0</v>
      </c>
      <c r="AF104" s="118">
        <f t="shared" si="41"/>
        <v>0</v>
      </c>
      <c r="AG104" s="104"/>
    </row>
    <row r="105" spans="1:33" ht="24.95" customHeight="1" x14ac:dyDescent="0.25">
      <c r="A105" s="55"/>
      <c r="B105" s="2"/>
      <c r="C105" s="2"/>
      <c r="D105" s="4"/>
      <c r="E105" s="5"/>
      <c r="F105" s="5"/>
      <c r="G105" s="6"/>
      <c r="H105" s="6"/>
      <c r="I105" s="97">
        <f t="shared" si="22"/>
        <v>0</v>
      </c>
      <c r="J105" s="222" t="str">
        <f t="shared" si="23"/>
        <v/>
      </c>
      <c r="K105" s="98" t="str">
        <f t="shared" si="24"/>
        <v/>
      </c>
      <c r="L105" s="7"/>
      <c r="M105" s="8" t="s">
        <v>41</v>
      </c>
      <c r="N105" s="15"/>
      <c r="O105" s="15"/>
      <c r="P105" s="222" t="str">
        <f t="shared" si="25"/>
        <v/>
      </c>
      <c r="Q105" s="99">
        <f t="shared" si="26"/>
        <v>0</v>
      </c>
      <c r="R105" s="100">
        <f t="shared" si="27"/>
        <v>0</v>
      </c>
      <c r="S105" s="100">
        <f t="shared" si="28"/>
        <v>0</v>
      </c>
      <c r="T105" s="100">
        <f t="shared" si="29"/>
        <v>0</v>
      </c>
      <c r="U105" s="9">
        <f t="shared" si="30"/>
        <v>0</v>
      </c>
      <c r="V105" s="10">
        <f t="shared" si="31"/>
        <v>0</v>
      </c>
      <c r="W105" s="101">
        <f t="shared" si="32"/>
        <v>0</v>
      </c>
      <c r="X105" s="102">
        <f t="shared" si="33"/>
        <v>0</v>
      </c>
      <c r="Y105" s="124">
        <f t="shared" si="34"/>
        <v>0</v>
      </c>
      <c r="Z105" s="124">
        <f t="shared" si="35"/>
        <v>0</v>
      </c>
      <c r="AA105" s="125">
        <f t="shared" si="36"/>
        <v>0</v>
      </c>
      <c r="AB105" s="124">
        <f t="shared" si="37"/>
        <v>0</v>
      </c>
      <c r="AC105" s="124">
        <f t="shared" si="38"/>
        <v>0</v>
      </c>
      <c r="AD105" s="125">
        <f t="shared" si="39"/>
        <v>0</v>
      </c>
      <c r="AE105" s="53">
        <f t="shared" si="40"/>
        <v>0</v>
      </c>
      <c r="AF105" s="118">
        <f t="shared" si="41"/>
        <v>0</v>
      </c>
      <c r="AG105" s="104"/>
    </row>
    <row r="106" spans="1:33" ht="24.95" customHeight="1" x14ac:dyDescent="0.25">
      <c r="A106" s="55"/>
      <c r="B106" s="2"/>
      <c r="C106" s="2"/>
      <c r="D106" s="4"/>
      <c r="E106" s="5"/>
      <c r="F106" s="5"/>
      <c r="G106" s="6"/>
      <c r="H106" s="6"/>
      <c r="I106" s="97">
        <f t="shared" si="22"/>
        <v>0</v>
      </c>
      <c r="J106" s="222" t="str">
        <f t="shared" si="23"/>
        <v/>
      </c>
      <c r="K106" s="98" t="str">
        <f t="shared" si="24"/>
        <v/>
      </c>
      <c r="L106" s="7"/>
      <c r="M106" s="8" t="s">
        <v>41</v>
      </c>
      <c r="N106" s="15"/>
      <c r="O106" s="15"/>
      <c r="P106" s="222" t="str">
        <f t="shared" si="25"/>
        <v/>
      </c>
      <c r="Q106" s="99">
        <f t="shared" si="26"/>
        <v>0</v>
      </c>
      <c r="R106" s="100">
        <f t="shared" si="27"/>
        <v>0</v>
      </c>
      <c r="S106" s="100">
        <f t="shared" si="28"/>
        <v>0</v>
      </c>
      <c r="T106" s="100">
        <f t="shared" si="29"/>
        <v>0</v>
      </c>
      <c r="U106" s="9">
        <f t="shared" si="30"/>
        <v>0</v>
      </c>
      <c r="V106" s="10">
        <f t="shared" si="31"/>
        <v>0</v>
      </c>
      <c r="W106" s="101">
        <f t="shared" si="32"/>
        <v>0</v>
      </c>
      <c r="X106" s="102">
        <f t="shared" si="33"/>
        <v>0</v>
      </c>
      <c r="Y106" s="124">
        <f t="shared" si="34"/>
        <v>0</v>
      </c>
      <c r="Z106" s="124">
        <f t="shared" si="35"/>
        <v>0</v>
      </c>
      <c r="AA106" s="125">
        <f t="shared" si="36"/>
        <v>0</v>
      </c>
      <c r="AB106" s="124">
        <f t="shared" si="37"/>
        <v>0</v>
      </c>
      <c r="AC106" s="124">
        <f t="shared" si="38"/>
        <v>0</v>
      </c>
      <c r="AD106" s="125">
        <f t="shared" si="39"/>
        <v>0</v>
      </c>
      <c r="AE106" s="53">
        <f t="shared" si="40"/>
        <v>0</v>
      </c>
      <c r="AF106" s="118">
        <f t="shared" si="41"/>
        <v>0</v>
      </c>
      <c r="AG106" s="104"/>
    </row>
    <row r="107" spans="1:33" ht="24.95" customHeight="1" x14ac:dyDescent="0.25">
      <c r="A107" s="55"/>
      <c r="B107" s="2"/>
      <c r="C107" s="2"/>
      <c r="D107" s="4"/>
      <c r="E107" s="5"/>
      <c r="F107" s="5"/>
      <c r="G107" s="6"/>
      <c r="H107" s="6"/>
      <c r="I107" s="97">
        <f t="shared" si="22"/>
        <v>0</v>
      </c>
      <c r="J107" s="222" t="str">
        <f t="shared" si="23"/>
        <v/>
      </c>
      <c r="K107" s="98" t="str">
        <f t="shared" si="24"/>
        <v/>
      </c>
      <c r="L107" s="7"/>
      <c r="M107" s="8" t="s">
        <v>41</v>
      </c>
      <c r="N107" s="15"/>
      <c r="O107" s="15"/>
      <c r="P107" s="222" t="str">
        <f t="shared" si="25"/>
        <v/>
      </c>
      <c r="Q107" s="99">
        <f t="shared" si="26"/>
        <v>0</v>
      </c>
      <c r="R107" s="100">
        <f t="shared" si="27"/>
        <v>0</v>
      </c>
      <c r="S107" s="100">
        <f t="shared" si="28"/>
        <v>0</v>
      </c>
      <c r="T107" s="100">
        <f t="shared" si="29"/>
        <v>0</v>
      </c>
      <c r="U107" s="9">
        <f t="shared" si="30"/>
        <v>0</v>
      </c>
      <c r="V107" s="10">
        <f t="shared" si="31"/>
        <v>0</v>
      </c>
      <c r="W107" s="101">
        <f t="shared" si="32"/>
        <v>0</v>
      </c>
      <c r="X107" s="102">
        <f t="shared" si="33"/>
        <v>0</v>
      </c>
      <c r="Y107" s="124">
        <f t="shared" si="34"/>
        <v>0</v>
      </c>
      <c r="Z107" s="124">
        <f t="shared" si="35"/>
        <v>0</v>
      </c>
      <c r="AA107" s="125">
        <f t="shared" si="36"/>
        <v>0</v>
      </c>
      <c r="AB107" s="124">
        <f t="shared" si="37"/>
        <v>0</v>
      </c>
      <c r="AC107" s="124">
        <f t="shared" si="38"/>
        <v>0</v>
      </c>
      <c r="AD107" s="125">
        <f t="shared" si="39"/>
        <v>0</v>
      </c>
      <c r="AE107" s="53">
        <f t="shared" si="40"/>
        <v>0</v>
      </c>
      <c r="AF107" s="118">
        <f t="shared" si="41"/>
        <v>0</v>
      </c>
      <c r="AG107" s="104"/>
    </row>
    <row r="108" spans="1:33" ht="24.95" customHeight="1" x14ac:dyDescent="0.25">
      <c r="A108" s="55"/>
      <c r="B108" s="2"/>
      <c r="C108" s="2"/>
      <c r="D108" s="4"/>
      <c r="E108" s="5"/>
      <c r="F108" s="5"/>
      <c r="G108" s="6"/>
      <c r="H108" s="6"/>
      <c r="I108" s="97">
        <f t="shared" si="22"/>
        <v>0</v>
      </c>
      <c r="J108" s="222" t="str">
        <f t="shared" si="23"/>
        <v/>
      </c>
      <c r="K108" s="98" t="str">
        <f t="shared" si="24"/>
        <v/>
      </c>
      <c r="L108" s="7"/>
      <c r="M108" s="8" t="s">
        <v>41</v>
      </c>
      <c r="N108" s="15"/>
      <c r="O108" s="15"/>
      <c r="P108" s="222" t="str">
        <f t="shared" si="25"/>
        <v/>
      </c>
      <c r="Q108" s="99">
        <f t="shared" si="26"/>
        <v>0</v>
      </c>
      <c r="R108" s="100">
        <f t="shared" si="27"/>
        <v>0</v>
      </c>
      <c r="S108" s="100">
        <f t="shared" si="28"/>
        <v>0</v>
      </c>
      <c r="T108" s="100">
        <f t="shared" si="29"/>
        <v>0</v>
      </c>
      <c r="U108" s="9">
        <f t="shared" si="30"/>
        <v>0</v>
      </c>
      <c r="V108" s="10">
        <f t="shared" si="31"/>
        <v>0</v>
      </c>
      <c r="W108" s="101">
        <f t="shared" si="32"/>
        <v>0</v>
      </c>
      <c r="X108" s="102">
        <f t="shared" si="33"/>
        <v>0</v>
      </c>
      <c r="Y108" s="124">
        <f t="shared" si="34"/>
        <v>0</v>
      </c>
      <c r="Z108" s="124">
        <f t="shared" si="35"/>
        <v>0</v>
      </c>
      <c r="AA108" s="125">
        <f t="shared" si="36"/>
        <v>0</v>
      </c>
      <c r="AB108" s="124">
        <f t="shared" si="37"/>
        <v>0</v>
      </c>
      <c r="AC108" s="124">
        <f t="shared" si="38"/>
        <v>0</v>
      </c>
      <c r="AD108" s="125">
        <f t="shared" si="39"/>
        <v>0</v>
      </c>
      <c r="AE108" s="53">
        <f t="shared" si="40"/>
        <v>0</v>
      </c>
      <c r="AF108" s="118">
        <f t="shared" si="41"/>
        <v>0</v>
      </c>
      <c r="AG108" s="104"/>
    </row>
    <row r="109" spans="1:33" ht="24.95" customHeight="1" x14ac:dyDescent="0.25">
      <c r="A109" s="55"/>
      <c r="B109" s="2"/>
      <c r="C109" s="2"/>
      <c r="D109" s="4"/>
      <c r="E109" s="5"/>
      <c r="F109" s="5"/>
      <c r="G109" s="6"/>
      <c r="H109" s="6"/>
      <c r="I109" s="97">
        <f t="shared" si="22"/>
        <v>0</v>
      </c>
      <c r="J109" s="222" t="str">
        <f t="shared" si="23"/>
        <v/>
      </c>
      <c r="K109" s="98" t="str">
        <f t="shared" si="24"/>
        <v/>
      </c>
      <c r="L109" s="7"/>
      <c r="M109" s="8" t="s">
        <v>41</v>
      </c>
      <c r="N109" s="15"/>
      <c r="O109" s="15"/>
      <c r="P109" s="222" t="str">
        <f t="shared" si="25"/>
        <v/>
      </c>
      <c r="Q109" s="99">
        <f t="shared" si="26"/>
        <v>0</v>
      </c>
      <c r="R109" s="100">
        <f t="shared" si="27"/>
        <v>0</v>
      </c>
      <c r="S109" s="100">
        <f t="shared" si="28"/>
        <v>0</v>
      </c>
      <c r="T109" s="100">
        <f t="shared" si="29"/>
        <v>0</v>
      </c>
      <c r="U109" s="9">
        <f t="shared" si="30"/>
        <v>0</v>
      </c>
      <c r="V109" s="10">
        <f t="shared" si="31"/>
        <v>0</v>
      </c>
      <c r="W109" s="101">
        <f t="shared" si="32"/>
        <v>0</v>
      </c>
      <c r="X109" s="102">
        <f t="shared" si="33"/>
        <v>0</v>
      </c>
      <c r="Y109" s="124">
        <f t="shared" si="34"/>
        <v>0</v>
      </c>
      <c r="Z109" s="124">
        <f t="shared" si="35"/>
        <v>0</v>
      </c>
      <c r="AA109" s="125">
        <f t="shared" si="36"/>
        <v>0</v>
      </c>
      <c r="AB109" s="124">
        <f t="shared" si="37"/>
        <v>0</v>
      </c>
      <c r="AC109" s="124">
        <f t="shared" si="38"/>
        <v>0</v>
      </c>
      <c r="AD109" s="125">
        <f t="shared" si="39"/>
        <v>0</v>
      </c>
      <c r="AE109" s="53">
        <f t="shared" si="40"/>
        <v>0</v>
      </c>
      <c r="AF109" s="118">
        <f t="shared" si="41"/>
        <v>0</v>
      </c>
      <c r="AG109" s="104"/>
    </row>
    <row r="110" spans="1:33" ht="24.95" customHeight="1" x14ac:dyDescent="0.25">
      <c r="A110" s="55"/>
      <c r="B110" s="2"/>
      <c r="C110" s="2"/>
      <c r="D110" s="4"/>
      <c r="E110" s="5"/>
      <c r="F110" s="5"/>
      <c r="G110" s="6"/>
      <c r="H110" s="6"/>
      <c r="I110" s="97">
        <f t="shared" si="22"/>
        <v>0</v>
      </c>
      <c r="J110" s="222" t="str">
        <f t="shared" si="23"/>
        <v/>
      </c>
      <c r="K110" s="98" t="str">
        <f t="shared" si="24"/>
        <v/>
      </c>
      <c r="L110" s="7"/>
      <c r="M110" s="8" t="s">
        <v>41</v>
      </c>
      <c r="N110" s="15"/>
      <c r="O110" s="15"/>
      <c r="P110" s="222" t="str">
        <f t="shared" si="25"/>
        <v/>
      </c>
      <c r="Q110" s="99">
        <f t="shared" si="26"/>
        <v>0</v>
      </c>
      <c r="R110" s="100">
        <f t="shared" si="27"/>
        <v>0</v>
      </c>
      <c r="S110" s="100">
        <f t="shared" si="28"/>
        <v>0</v>
      </c>
      <c r="T110" s="100">
        <f t="shared" si="29"/>
        <v>0</v>
      </c>
      <c r="U110" s="9">
        <f t="shared" si="30"/>
        <v>0</v>
      </c>
      <c r="V110" s="10">
        <f t="shared" si="31"/>
        <v>0</v>
      </c>
      <c r="W110" s="101">
        <f t="shared" si="32"/>
        <v>0</v>
      </c>
      <c r="X110" s="102">
        <f t="shared" si="33"/>
        <v>0</v>
      </c>
      <c r="Y110" s="124">
        <f t="shared" si="34"/>
        <v>0</v>
      </c>
      <c r="Z110" s="124">
        <f t="shared" si="35"/>
        <v>0</v>
      </c>
      <c r="AA110" s="125">
        <f t="shared" si="36"/>
        <v>0</v>
      </c>
      <c r="AB110" s="124">
        <f t="shared" si="37"/>
        <v>0</v>
      </c>
      <c r="AC110" s="124">
        <f t="shared" si="38"/>
        <v>0</v>
      </c>
      <c r="AD110" s="125">
        <f t="shared" si="39"/>
        <v>0</v>
      </c>
      <c r="AE110" s="53">
        <f t="shared" si="40"/>
        <v>0</v>
      </c>
      <c r="AF110" s="118">
        <f t="shared" si="41"/>
        <v>0</v>
      </c>
      <c r="AG110" s="104"/>
    </row>
    <row r="111" spans="1:33" ht="24.95" customHeight="1" x14ac:dyDescent="0.25">
      <c r="A111" s="55"/>
      <c r="B111" s="2"/>
      <c r="C111" s="2"/>
      <c r="D111" s="4"/>
      <c r="E111" s="5"/>
      <c r="F111" s="5"/>
      <c r="G111" s="6"/>
      <c r="H111" s="6"/>
      <c r="I111" s="97">
        <f t="shared" si="22"/>
        <v>0</v>
      </c>
      <c r="J111" s="222" t="str">
        <f t="shared" si="23"/>
        <v/>
      </c>
      <c r="K111" s="98" t="str">
        <f t="shared" si="24"/>
        <v/>
      </c>
      <c r="L111" s="7"/>
      <c r="M111" s="8" t="s">
        <v>41</v>
      </c>
      <c r="N111" s="15"/>
      <c r="O111" s="15"/>
      <c r="P111" s="222" t="str">
        <f t="shared" si="25"/>
        <v/>
      </c>
      <c r="Q111" s="99">
        <f t="shared" si="26"/>
        <v>0</v>
      </c>
      <c r="R111" s="100">
        <f t="shared" si="27"/>
        <v>0</v>
      </c>
      <c r="S111" s="100">
        <f t="shared" si="28"/>
        <v>0</v>
      </c>
      <c r="T111" s="100">
        <f t="shared" si="29"/>
        <v>0</v>
      </c>
      <c r="U111" s="9">
        <f t="shared" si="30"/>
        <v>0</v>
      </c>
      <c r="V111" s="10">
        <f t="shared" si="31"/>
        <v>0</v>
      </c>
      <c r="W111" s="101">
        <f t="shared" si="32"/>
        <v>0</v>
      </c>
      <c r="X111" s="102">
        <f t="shared" si="33"/>
        <v>0</v>
      </c>
      <c r="Y111" s="124">
        <f t="shared" si="34"/>
        <v>0</v>
      </c>
      <c r="Z111" s="124">
        <f t="shared" si="35"/>
        <v>0</v>
      </c>
      <c r="AA111" s="125">
        <f t="shared" si="36"/>
        <v>0</v>
      </c>
      <c r="AB111" s="124">
        <f t="shared" si="37"/>
        <v>0</v>
      </c>
      <c r="AC111" s="124">
        <f t="shared" si="38"/>
        <v>0</v>
      </c>
      <c r="AD111" s="125">
        <f t="shared" si="39"/>
        <v>0</v>
      </c>
      <c r="AE111" s="53">
        <f t="shared" si="40"/>
        <v>0</v>
      </c>
      <c r="AF111" s="118">
        <f t="shared" si="41"/>
        <v>0</v>
      </c>
      <c r="AG111" s="104"/>
    </row>
    <row r="112" spans="1:33" ht="24.95" customHeight="1" x14ac:dyDescent="0.25">
      <c r="A112" s="55"/>
      <c r="B112" s="2"/>
      <c r="C112" s="2"/>
      <c r="D112" s="4"/>
      <c r="E112" s="5"/>
      <c r="F112" s="5"/>
      <c r="G112" s="6"/>
      <c r="H112" s="6"/>
      <c r="I112" s="97">
        <f t="shared" si="22"/>
        <v>0</v>
      </c>
      <c r="J112" s="222" t="str">
        <f t="shared" si="23"/>
        <v/>
      </c>
      <c r="K112" s="98" t="str">
        <f t="shared" si="24"/>
        <v/>
      </c>
      <c r="L112" s="7"/>
      <c r="M112" s="8" t="s">
        <v>41</v>
      </c>
      <c r="N112" s="15"/>
      <c r="O112" s="15"/>
      <c r="P112" s="222" t="str">
        <f t="shared" si="25"/>
        <v/>
      </c>
      <c r="Q112" s="99">
        <f t="shared" si="26"/>
        <v>0</v>
      </c>
      <c r="R112" s="100">
        <f t="shared" si="27"/>
        <v>0</v>
      </c>
      <c r="S112" s="100">
        <f t="shared" si="28"/>
        <v>0</v>
      </c>
      <c r="T112" s="100">
        <f t="shared" si="29"/>
        <v>0</v>
      </c>
      <c r="U112" s="9">
        <f t="shared" si="30"/>
        <v>0</v>
      </c>
      <c r="V112" s="10">
        <f t="shared" si="31"/>
        <v>0</v>
      </c>
      <c r="W112" s="101">
        <f t="shared" si="32"/>
        <v>0</v>
      </c>
      <c r="X112" s="102">
        <f t="shared" si="33"/>
        <v>0</v>
      </c>
      <c r="Y112" s="124">
        <f t="shared" si="34"/>
        <v>0</v>
      </c>
      <c r="Z112" s="124">
        <f t="shared" si="35"/>
        <v>0</v>
      </c>
      <c r="AA112" s="125">
        <f t="shared" si="36"/>
        <v>0</v>
      </c>
      <c r="AB112" s="124">
        <f t="shared" si="37"/>
        <v>0</v>
      </c>
      <c r="AC112" s="124">
        <f t="shared" si="38"/>
        <v>0</v>
      </c>
      <c r="AD112" s="125">
        <f t="shared" si="39"/>
        <v>0</v>
      </c>
      <c r="AE112" s="53">
        <f t="shared" si="40"/>
        <v>0</v>
      </c>
      <c r="AF112" s="118">
        <f t="shared" si="41"/>
        <v>0</v>
      </c>
      <c r="AG112" s="104"/>
    </row>
    <row r="113" spans="1:33" ht="24.95" customHeight="1" x14ac:dyDescent="0.25">
      <c r="A113" s="55"/>
      <c r="B113" s="2"/>
      <c r="C113" s="2"/>
      <c r="D113" s="4"/>
      <c r="E113" s="5"/>
      <c r="F113" s="5"/>
      <c r="G113" s="6"/>
      <c r="H113" s="6"/>
      <c r="I113" s="97">
        <f t="shared" si="22"/>
        <v>0</v>
      </c>
      <c r="J113" s="222" t="str">
        <f t="shared" si="23"/>
        <v/>
      </c>
      <c r="K113" s="98" t="str">
        <f t="shared" si="24"/>
        <v/>
      </c>
      <c r="L113" s="7"/>
      <c r="M113" s="8" t="s">
        <v>41</v>
      </c>
      <c r="N113" s="15"/>
      <c r="O113" s="15"/>
      <c r="P113" s="222" t="str">
        <f t="shared" si="25"/>
        <v/>
      </c>
      <c r="Q113" s="99">
        <f t="shared" si="26"/>
        <v>0</v>
      </c>
      <c r="R113" s="100">
        <f t="shared" si="27"/>
        <v>0</v>
      </c>
      <c r="S113" s="100">
        <f t="shared" si="28"/>
        <v>0</v>
      </c>
      <c r="T113" s="100">
        <f t="shared" si="29"/>
        <v>0</v>
      </c>
      <c r="U113" s="9">
        <f t="shared" si="30"/>
        <v>0</v>
      </c>
      <c r="V113" s="10">
        <f t="shared" si="31"/>
        <v>0</v>
      </c>
      <c r="W113" s="101">
        <f t="shared" si="32"/>
        <v>0</v>
      </c>
      <c r="X113" s="102">
        <f t="shared" si="33"/>
        <v>0</v>
      </c>
      <c r="Y113" s="124">
        <f t="shared" si="34"/>
        <v>0</v>
      </c>
      <c r="Z113" s="124">
        <f t="shared" si="35"/>
        <v>0</v>
      </c>
      <c r="AA113" s="125">
        <f t="shared" si="36"/>
        <v>0</v>
      </c>
      <c r="AB113" s="124">
        <f t="shared" si="37"/>
        <v>0</v>
      </c>
      <c r="AC113" s="124">
        <f t="shared" si="38"/>
        <v>0</v>
      </c>
      <c r="AD113" s="125">
        <f t="shared" si="39"/>
        <v>0</v>
      </c>
      <c r="AE113" s="53">
        <f t="shared" si="40"/>
        <v>0</v>
      </c>
      <c r="AF113" s="118">
        <f t="shared" si="41"/>
        <v>0</v>
      </c>
      <c r="AG113" s="104"/>
    </row>
    <row r="114" spans="1:33" ht="24.95" customHeight="1" x14ac:dyDescent="0.25">
      <c r="A114" s="55"/>
      <c r="B114" s="2"/>
      <c r="C114" s="2"/>
      <c r="D114" s="4"/>
      <c r="E114" s="5"/>
      <c r="F114" s="5"/>
      <c r="G114" s="6"/>
      <c r="H114" s="6"/>
      <c r="I114" s="97">
        <f t="shared" si="22"/>
        <v>0</v>
      </c>
      <c r="J114" s="222" t="str">
        <f t="shared" si="23"/>
        <v/>
      </c>
      <c r="K114" s="98" t="str">
        <f t="shared" si="24"/>
        <v/>
      </c>
      <c r="L114" s="7"/>
      <c r="M114" s="8" t="s">
        <v>41</v>
      </c>
      <c r="N114" s="15"/>
      <c r="O114" s="15"/>
      <c r="P114" s="222" t="str">
        <f t="shared" si="25"/>
        <v/>
      </c>
      <c r="Q114" s="99">
        <f t="shared" si="26"/>
        <v>0</v>
      </c>
      <c r="R114" s="100">
        <f t="shared" si="27"/>
        <v>0</v>
      </c>
      <c r="S114" s="100">
        <f t="shared" si="28"/>
        <v>0</v>
      </c>
      <c r="T114" s="100">
        <f t="shared" si="29"/>
        <v>0</v>
      </c>
      <c r="U114" s="9">
        <f t="shared" si="30"/>
        <v>0</v>
      </c>
      <c r="V114" s="10">
        <f t="shared" si="31"/>
        <v>0</v>
      </c>
      <c r="W114" s="101">
        <f t="shared" si="32"/>
        <v>0</v>
      </c>
      <c r="X114" s="102">
        <f t="shared" si="33"/>
        <v>0</v>
      </c>
      <c r="Y114" s="124">
        <f t="shared" si="34"/>
        <v>0</v>
      </c>
      <c r="Z114" s="124">
        <f t="shared" si="35"/>
        <v>0</v>
      </c>
      <c r="AA114" s="125">
        <f t="shared" si="36"/>
        <v>0</v>
      </c>
      <c r="AB114" s="124">
        <f t="shared" si="37"/>
        <v>0</v>
      </c>
      <c r="AC114" s="124">
        <f t="shared" si="38"/>
        <v>0</v>
      </c>
      <c r="AD114" s="125">
        <f t="shared" si="39"/>
        <v>0</v>
      </c>
      <c r="AE114" s="53">
        <f t="shared" si="40"/>
        <v>0</v>
      </c>
      <c r="AF114" s="118">
        <f t="shared" si="41"/>
        <v>0</v>
      </c>
      <c r="AG114" s="104"/>
    </row>
    <row r="115" spans="1:33" ht="24.95" customHeight="1" x14ac:dyDescent="0.25">
      <c r="A115" s="55"/>
      <c r="B115" s="2"/>
      <c r="C115" s="2"/>
      <c r="D115" s="4"/>
      <c r="E115" s="5"/>
      <c r="F115" s="5"/>
      <c r="G115" s="6"/>
      <c r="H115" s="6"/>
      <c r="I115" s="97">
        <f t="shared" si="22"/>
        <v>0</v>
      </c>
      <c r="J115" s="222" t="str">
        <f t="shared" si="23"/>
        <v/>
      </c>
      <c r="K115" s="98" t="str">
        <f t="shared" si="24"/>
        <v/>
      </c>
      <c r="L115" s="7"/>
      <c r="M115" s="8" t="s">
        <v>41</v>
      </c>
      <c r="N115" s="15"/>
      <c r="O115" s="15"/>
      <c r="P115" s="222" t="str">
        <f t="shared" si="25"/>
        <v/>
      </c>
      <c r="Q115" s="99">
        <f t="shared" si="26"/>
        <v>0</v>
      </c>
      <c r="R115" s="100">
        <f t="shared" si="27"/>
        <v>0</v>
      </c>
      <c r="S115" s="100">
        <f t="shared" si="28"/>
        <v>0</v>
      </c>
      <c r="T115" s="100">
        <f t="shared" si="29"/>
        <v>0</v>
      </c>
      <c r="U115" s="9">
        <f t="shared" si="30"/>
        <v>0</v>
      </c>
      <c r="V115" s="10">
        <f t="shared" si="31"/>
        <v>0</v>
      </c>
      <c r="W115" s="101">
        <f t="shared" si="32"/>
        <v>0</v>
      </c>
      <c r="X115" s="102">
        <f t="shared" si="33"/>
        <v>0</v>
      </c>
      <c r="Y115" s="124">
        <f t="shared" si="34"/>
        <v>0</v>
      </c>
      <c r="Z115" s="124">
        <f t="shared" si="35"/>
        <v>0</v>
      </c>
      <c r="AA115" s="125">
        <f t="shared" si="36"/>
        <v>0</v>
      </c>
      <c r="AB115" s="124">
        <f t="shared" si="37"/>
        <v>0</v>
      </c>
      <c r="AC115" s="124">
        <f t="shared" si="38"/>
        <v>0</v>
      </c>
      <c r="AD115" s="125">
        <f t="shared" si="39"/>
        <v>0</v>
      </c>
      <c r="AE115" s="53">
        <f t="shared" si="40"/>
        <v>0</v>
      </c>
      <c r="AF115" s="118">
        <f t="shared" si="41"/>
        <v>0</v>
      </c>
      <c r="AG115" s="104"/>
    </row>
    <row r="116" spans="1:33" ht="24.95" customHeight="1" x14ac:dyDescent="0.25">
      <c r="A116" s="55"/>
      <c r="B116" s="2"/>
      <c r="C116" s="2"/>
      <c r="D116" s="4"/>
      <c r="E116" s="5"/>
      <c r="F116" s="5"/>
      <c r="G116" s="6"/>
      <c r="H116" s="6"/>
      <c r="I116" s="97">
        <f t="shared" si="22"/>
        <v>0</v>
      </c>
      <c r="J116" s="222" t="str">
        <f t="shared" si="23"/>
        <v/>
      </c>
      <c r="K116" s="98" t="str">
        <f t="shared" si="24"/>
        <v/>
      </c>
      <c r="L116" s="7"/>
      <c r="M116" s="8" t="s">
        <v>41</v>
      </c>
      <c r="N116" s="15"/>
      <c r="O116" s="15"/>
      <c r="P116" s="222" t="str">
        <f t="shared" si="25"/>
        <v/>
      </c>
      <c r="Q116" s="99">
        <f t="shared" si="26"/>
        <v>0</v>
      </c>
      <c r="R116" s="100">
        <f t="shared" si="27"/>
        <v>0</v>
      </c>
      <c r="S116" s="100">
        <f t="shared" si="28"/>
        <v>0</v>
      </c>
      <c r="T116" s="100">
        <f t="shared" si="29"/>
        <v>0</v>
      </c>
      <c r="U116" s="9">
        <f t="shared" si="30"/>
        <v>0</v>
      </c>
      <c r="V116" s="10">
        <f t="shared" si="31"/>
        <v>0</v>
      </c>
      <c r="W116" s="101">
        <f t="shared" si="32"/>
        <v>0</v>
      </c>
      <c r="X116" s="102">
        <f t="shared" si="33"/>
        <v>0</v>
      </c>
      <c r="Y116" s="124">
        <f t="shared" si="34"/>
        <v>0</v>
      </c>
      <c r="Z116" s="124">
        <f t="shared" si="35"/>
        <v>0</v>
      </c>
      <c r="AA116" s="125">
        <f t="shared" si="36"/>
        <v>0</v>
      </c>
      <c r="AB116" s="124">
        <f t="shared" si="37"/>
        <v>0</v>
      </c>
      <c r="AC116" s="124">
        <f t="shared" si="38"/>
        <v>0</v>
      </c>
      <c r="AD116" s="125">
        <f t="shared" si="39"/>
        <v>0</v>
      </c>
      <c r="AE116" s="53">
        <f t="shared" si="40"/>
        <v>0</v>
      </c>
      <c r="AF116" s="118">
        <f t="shared" si="41"/>
        <v>0</v>
      </c>
      <c r="AG116" s="104"/>
    </row>
    <row r="117" spans="1:33" ht="24.95" customHeight="1" x14ac:dyDescent="0.25">
      <c r="A117" s="55"/>
      <c r="B117" s="2"/>
      <c r="C117" s="2"/>
      <c r="D117" s="4"/>
      <c r="E117" s="5"/>
      <c r="F117" s="5"/>
      <c r="G117" s="6"/>
      <c r="H117" s="6"/>
      <c r="I117" s="97">
        <f t="shared" si="22"/>
        <v>0</v>
      </c>
      <c r="J117" s="222" t="str">
        <f t="shared" si="23"/>
        <v/>
      </c>
      <c r="K117" s="98" t="str">
        <f t="shared" si="24"/>
        <v/>
      </c>
      <c r="L117" s="7"/>
      <c r="M117" s="8" t="s">
        <v>41</v>
      </c>
      <c r="N117" s="15"/>
      <c r="O117" s="15"/>
      <c r="P117" s="222" t="str">
        <f t="shared" si="25"/>
        <v/>
      </c>
      <c r="Q117" s="99">
        <f t="shared" si="26"/>
        <v>0</v>
      </c>
      <c r="R117" s="100">
        <f t="shared" si="27"/>
        <v>0</v>
      </c>
      <c r="S117" s="100">
        <f t="shared" si="28"/>
        <v>0</v>
      </c>
      <c r="T117" s="100">
        <f t="shared" si="29"/>
        <v>0</v>
      </c>
      <c r="U117" s="9">
        <f t="shared" si="30"/>
        <v>0</v>
      </c>
      <c r="V117" s="10">
        <f t="shared" si="31"/>
        <v>0</v>
      </c>
      <c r="W117" s="101">
        <f t="shared" si="32"/>
        <v>0</v>
      </c>
      <c r="X117" s="102">
        <f t="shared" si="33"/>
        <v>0</v>
      </c>
      <c r="Y117" s="124">
        <f t="shared" si="34"/>
        <v>0</v>
      </c>
      <c r="Z117" s="124">
        <f t="shared" si="35"/>
        <v>0</v>
      </c>
      <c r="AA117" s="125">
        <f t="shared" si="36"/>
        <v>0</v>
      </c>
      <c r="AB117" s="124">
        <f t="shared" si="37"/>
        <v>0</v>
      </c>
      <c r="AC117" s="124">
        <f t="shared" si="38"/>
        <v>0</v>
      </c>
      <c r="AD117" s="125">
        <f t="shared" si="39"/>
        <v>0</v>
      </c>
      <c r="AE117" s="53">
        <f t="shared" si="40"/>
        <v>0</v>
      </c>
      <c r="AF117" s="118">
        <f t="shared" si="41"/>
        <v>0</v>
      </c>
      <c r="AG117" s="104"/>
    </row>
    <row r="118" spans="1:33" ht="24.95" customHeight="1" x14ac:dyDescent="0.25">
      <c r="A118" s="55"/>
      <c r="B118" s="2"/>
      <c r="C118" s="2"/>
      <c r="D118" s="4"/>
      <c r="E118" s="5"/>
      <c r="F118" s="5"/>
      <c r="G118" s="6"/>
      <c r="H118" s="6"/>
      <c r="I118" s="97">
        <f t="shared" si="22"/>
        <v>0</v>
      </c>
      <c r="J118" s="222" t="str">
        <f t="shared" si="23"/>
        <v/>
      </c>
      <c r="K118" s="98" t="str">
        <f t="shared" si="24"/>
        <v/>
      </c>
      <c r="L118" s="7"/>
      <c r="M118" s="8" t="s">
        <v>41</v>
      </c>
      <c r="N118" s="15"/>
      <c r="O118" s="15"/>
      <c r="P118" s="222" t="str">
        <f t="shared" si="25"/>
        <v/>
      </c>
      <c r="Q118" s="99">
        <f t="shared" si="26"/>
        <v>0</v>
      </c>
      <c r="R118" s="100">
        <f t="shared" si="27"/>
        <v>0</v>
      </c>
      <c r="S118" s="100">
        <f t="shared" si="28"/>
        <v>0</v>
      </c>
      <c r="T118" s="100">
        <f t="shared" si="29"/>
        <v>0</v>
      </c>
      <c r="U118" s="9">
        <f t="shared" si="30"/>
        <v>0</v>
      </c>
      <c r="V118" s="10">
        <f t="shared" si="31"/>
        <v>0</v>
      </c>
      <c r="W118" s="101">
        <f t="shared" si="32"/>
        <v>0</v>
      </c>
      <c r="X118" s="102">
        <f t="shared" si="33"/>
        <v>0</v>
      </c>
      <c r="Y118" s="124">
        <f t="shared" si="34"/>
        <v>0</v>
      </c>
      <c r="Z118" s="124">
        <f t="shared" si="35"/>
        <v>0</v>
      </c>
      <c r="AA118" s="125">
        <f t="shared" si="36"/>
        <v>0</v>
      </c>
      <c r="AB118" s="124">
        <f t="shared" si="37"/>
        <v>0</v>
      </c>
      <c r="AC118" s="124">
        <f t="shared" si="38"/>
        <v>0</v>
      </c>
      <c r="AD118" s="125">
        <f t="shared" si="39"/>
        <v>0</v>
      </c>
      <c r="AE118" s="53">
        <f t="shared" si="40"/>
        <v>0</v>
      </c>
      <c r="AF118" s="118">
        <f t="shared" si="41"/>
        <v>0</v>
      </c>
      <c r="AG118" s="104"/>
    </row>
    <row r="119" spans="1:33" ht="24.95" customHeight="1" x14ac:dyDescent="0.25">
      <c r="A119" s="55"/>
      <c r="B119" s="2"/>
      <c r="C119" s="2"/>
      <c r="D119" s="4"/>
      <c r="E119" s="5"/>
      <c r="F119" s="5"/>
      <c r="G119" s="6"/>
      <c r="H119" s="6"/>
      <c r="I119" s="97">
        <f t="shared" si="22"/>
        <v>0</v>
      </c>
      <c r="J119" s="222" t="str">
        <f t="shared" si="23"/>
        <v/>
      </c>
      <c r="K119" s="98" t="str">
        <f t="shared" si="24"/>
        <v/>
      </c>
      <c r="L119" s="7"/>
      <c r="M119" s="8" t="s">
        <v>41</v>
      </c>
      <c r="N119" s="15"/>
      <c r="O119" s="15"/>
      <c r="P119" s="222" t="str">
        <f t="shared" si="25"/>
        <v/>
      </c>
      <c r="Q119" s="99">
        <f t="shared" si="26"/>
        <v>0</v>
      </c>
      <c r="R119" s="100">
        <f t="shared" si="27"/>
        <v>0</v>
      </c>
      <c r="S119" s="100">
        <f t="shared" si="28"/>
        <v>0</v>
      </c>
      <c r="T119" s="100">
        <f t="shared" si="29"/>
        <v>0</v>
      </c>
      <c r="U119" s="9">
        <f t="shared" si="30"/>
        <v>0</v>
      </c>
      <c r="V119" s="10">
        <f t="shared" si="31"/>
        <v>0</v>
      </c>
      <c r="W119" s="101">
        <f t="shared" si="32"/>
        <v>0</v>
      </c>
      <c r="X119" s="102">
        <f t="shared" si="33"/>
        <v>0</v>
      </c>
      <c r="Y119" s="124">
        <f t="shared" si="34"/>
        <v>0</v>
      </c>
      <c r="Z119" s="124">
        <f t="shared" si="35"/>
        <v>0</v>
      </c>
      <c r="AA119" s="125">
        <f t="shared" si="36"/>
        <v>0</v>
      </c>
      <c r="AB119" s="124">
        <f t="shared" si="37"/>
        <v>0</v>
      </c>
      <c r="AC119" s="124">
        <f t="shared" si="38"/>
        <v>0</v>
      </c>
      <c r="AD119" s="125">
        <f t="shared" si="39"/>
        <v>0</v>
      </c>
      <c r="AE119" s="53">
        <f t="shared" si="40"/>
        <v>0</v>
      </c>
      <c r="AF119" s="118">
        <f t="shared" si="41"/>
        <v>0</v>
      </c>
      <c r="AG119" s="104"/>
    </row>
    <row r="120" spans="1:33" ht="24.95" customHeight="1" x14ac:dyDescent="0.25">
      <c r="A120" s="55"/>
      <c r="B120" s="2"/>
      <c r="C120" s="2"/>
      <c r="D120" s="4"/>
      <c r="E120" s="5"/>
      <c r="F120" s="5"/>
      <c r="G120" s="6"/>
      <c r="H120" s="6"/>
      <c r="I120" s="97">
        <f t="shared" si="22"/>
        <v>0</v>
      </c>
      <c r="J120" s="222" t="str">
        <f t="shared" si="23"/>
        <v/>
      </c>
      <c r="K120" s="98" t="str">
        <f t="shared" si="24"/>
        <v/>
      </c>
      <c r="L120" s="7"/>
      <c r="M120" s="8" t="s">
        <v>41</v>
      </c>
      <c r="N120" s="15"/>
      <c r="O120" s="15"/>
      <c r="P120" s="222" t="str">
        <f t="shared" si="25"/>
        <v/>
      </c>
      <c r="Q120" s="99">
        <f t="shared" si="26"/>
        <v>0</v>
      </c>
      <c r="R120" s="100">
        <f t="shared" si="27"/>
        <v>0</v>
      </c>
      <c r="S120" s="100">
        <f t="shared" si="28"/>
        <v>0</v>
      </c>
      <c r="T120" s="100">
        <f t="shared" si="29"/>
        <v>0</v>
      </c>
      <c r="U120" s="9">
        <f t="shared" si="30"/>
        <v>0</v>
      </c>
      <c r="V120" s="10">
        <f t="shared" si="31"/>
        <v>0</v>
      </c>
      <c r="W120" s="101">
        <f t="shared" si="32"/>
        <v>0</v>
      </c>
      <c r="X120" s="102">
        <f t="shared" si="33"/>
        <v>0</v>
      </c>
      <c r="Y120" s="124">
        <f t="shared" si="34"/>
        <v>0</v>
      </c>
      <c r="Z120" s="124">
        <f t="shared" si="35"/>
        <v>0</v>
      </c>
      <c r="AA120" s="125">
        <f t="shared" si="36"/>
        <v>0</v>
      </c>
      <c r="AB120" s="124">
        <f t="shared" si="37"/>
        <v>0</v>
      </c>
      <c r="AC120" s="124">
        <f t="shared" si="38"/>
        <v>0</v>
      </c>
      <c r="AD120" s="125">
        <f t="shared" si="39"/>
        <v>0</v>
      </c>
      <c r="AE120" s="53">
        <f t="shared" si="40"/>
        <v>0</v>
      </c>
      <c r="AF120" s="118">
        <f t="shared" si="41"/>
        <v>0</v>
      </c>
      <c r="AG120" s="104"/>
    </row>
    <row r="121" spans="1:33" ht="24.95" customHeight="1" x14ac:dyDescent="0.25">
      <c r="A121" s="55"/>
      <c r="B121" s="2"/>
      <c r="C121" s="2"/>
      <c r="D121" s="4"/>
      <c r="E121" s="5"/>
      <c r="F121" s="5"/>
      <c r="G121" s="6"/>
      <c r="H121" s="6"/>
      <c r="I121" s="97">
        <f t="shared" si="22"/>
        <v>0</v>
      </c>
      <c r="J121" s="222" t="str">
        <f t="shared" si="23"/>
        <v/>
      </c>
      <c r="K121" s="98" t="str">
        <f t="shared" si="24"/>
        <v/>
      </c>
      <c r="L121" s="7"/>
      <c r="M121" s="8" t="s">
        <v>41</v>
      </c>
      <c r="N121" s="15"/>
      <c r="O121" s="15"/>
      <c r="P121" s="222" t="str">
        <f t="shared" si="25"/>
        <v/>
      </c>
      <c r="Q121" s="99">
        <f t="shared" si="26"/>
        <v>0</v>
      </c>
      <c r="R121" s="100">
        <f t="shared" si="27"/>
        <v>0</v>
      </c>
      <c r="S121" s="100">
        <f t="shared" si="28"/>
        <v>0</v>
      </c>
      <c r="T121" s="100">
        <f t="shared" si="29"/>
        <v>0</v>
      </c>
      <c r="U121" s="9">
        <f t="shared" si="30"/>
        <v>0</v>
      </c>
      <c r="V121" s="10">
        <f t="shared" si="31"/>
        <v>0</v>
      </c>
      <c r="W121" s="101">
        <f t="shared" si="32"/>
        <v>0</v>
      </c>
      <c r="X121" s="102">
        <f t="shared" si="33"/>
        <v>0</v>
      </c>
      <c r="Y121" s="124">
        <f t="shared" si="34"/>
        <v>0</v>
      </c>
      <c r="Z121" s="124">
        <f t="shared" si="35"/>
        <v>0</v>
      </c>
      <c r="AA121" s="125">
        <f t="shared" si="36"/>
        <v>0</v>
      </c>
      <c r="AB121" s="124">
        <f t="shared" si="37"/>
        <v>0</v>
      </c>
      <c r="AC121" s="124">
        <f t="shared" si="38"/>
        <v>0</v>
      </c>
      <c r="AD121" s="125">
        <f t="shared" si="39"/>
        <v>0</v>
      </c>
      <c r="AE121" s="53">
        <f t="shared" si="40"/>
        <v>0</v>
      </c>
      <c r="AF121" s="118">
        <f t="shared" si="41"/>
        <v>0</v>
      </c>
      <c r="AG121" s="104"/>
    </row>
    <row r="122" spans="1:33" ht="24.95" customHeight="1" x14ac:dyDescent="0.25">
      <c r="A122" s="55"/>
      <c r="B122" s="2"/>
      <c r="C122" s="2"/>
      <c r="D122" s="4"/>
      <c r="E122" s="5"/>
      <c r="F122" s="5"/>
      <c r="G122" s="6"/>
      <c r="H122" s="6"/>
      <c r="I122" s="97">
        <f t="shared" si="22"/>
        <v>0</v>
      </c>
      <c r="J122" s="222" t="str">
        <f t="shared" si="23"/>
        <v/>
      </c>
      <c r="K122" s="98" t="str">
        <f t="shared" si="24"/>
        <v/>
      </c>
      <c r="L122" s="7"/>
      <c r="M122" s="8" t="s">
        <v>41</v>
      </c>
      <c r="N122" s="15"/>
      <c r="O122" s="15"/>
      <c r="P122" s="222" t="str">
        <f t="shared" si="25"/>
        <v/>
      </c>
      <c r="Q122" s="99">
        <f t="shared" si="26"/>
        <v>0</v>
      </c>
      <c r="R122" s="100">
        <f t="shared" si="27"/>
        <v>0</v>
      </c>
      <c r="S122" s="100">
        <f t="shared" si="28"/>
        <v>0</v>
      </c>
      <c r="T122" s="100">
        <f t="shared" si="29"/>
        <v>0</v>
      </c>
      <c r="U122" s="9">
        <f t="shared" si="30"/>
        <v>0</v>
      </c>
      <c r="V122" s="10">
        <f t="shared" si="31"/>
        <v>0</v>
      </c>
      <c r="W122" s="101">
        <f t="shared" si="32"/>
        <v>0</v>
      </c>
      <c r="X122" s="102">
        <f t="shared" si="33"/>
        <v>0</v>
      </c>
      <c r="Y122" s="124">
        <f t="shared" si="34"/>
        <v>0</v>
      </c>
      <c r="Z122" s="124">
        <f t="shared" si="35"/>
        <v>0</v>
      </c>
      <c r="AA122" s="125">
        <f t="shared" si="36"/>
        <v>0</v>
      </c>
      <c r="AB122" s="124">
        <f t="shared" si="37"/>
        <v>0</v>
      </c>
      <c r="AC122" s="124">
        <f t="shared" si="38"/>
        <v>0</v>
      </c>
      <c r="AD122" s="125">
        <f t="shared" si="39"/>
        <v>0</v>
      </c>
      <c r="AE122" s="53">
        <f t="shared" si="40"/>
        <v>0</v>
      </c>
      <c r="AF122" s="118">
        <f t="shared" si="41"/>
        <v>0</v>
      </c>
      <c r="AG122" s="104"/>
    </row>
    <row r="123" spans="1:33" ht="24.95" customHeight="1" x14ac:dyDescent="0.25">
      <c r="A123" s="55"/>
      <c r="B123" s="2"/>
      <c r="C123" s="2"/>
      <c r="D123" s="4"/>
      <c r="E123" s="5"/>
      <c r="F123" s="5"/>
      <c r="G123" s="6"/>
      <c r="H123" s="6"/>
      <c r="I123" s="97">
        <f t="shared" si="22"/>
        <v>0</v>
      </c>
      <c r="J123" s="222" t="str">
        <f t="shared" si="23"/>
        <v/>
      </c>
      <c r="K123" s="98" t="str">
        <f t="shared" si="24"/>
        <v/>
      </c>
      <c r="L123" s="7"/>
      <c r="M123" s="8" t="s">
        <v>41</v>
      </c>
      <c r="N123" s="15"/>
      <c r="O123" s="15"/>
      <c r="P123" s="222" t="str">
        <f t="shared" si="25"/>
        <v/>
      </c>
      <c r="Q123" s="99">
        <f t="shared" si="26"/>
        <v>0</v>
      </c>
      <c r="R123" s="100">
        <f t="shared" si="27"/>
        <v>0</v>
      </c>
      <c r="S123" s="100">
        <f t="shared" si="28"/>
        <v>0</v>
      </c>
      <c r="T123" s="100">
        <f t="shared" si="29"/>
        <v>0</v>
      </c>
      <c r="U123" s="9">
        <f t="shared" si="30"/>
        <v>0</v>
      </c>
      <c r="V123" s="10">
        <f t="shared" si="31"/>
        <v>0</v>
      </c>
      <c r="W123" s="101">
        <f t="shared" si="32"/>
        <v>0</v>
      </c>
      <c r="X123" s="102">
        <f t="shared" si="33"/>
        <v>0</v>
      </c>
      <c r="Y123" s="124">
        <f t="shared" si="34"/>
        <v>0</v>
      </c>
      <c r="Z123" s="124">
        <f t="shared" si="35"/>
        <v>0</v>
      </c>
      <c r="AA123" s="125">
        <f t="shared" si="36"/>
        <v>0</v>
      </c>
      <c r="AB123" s="124">
        <f t="shared" si="37"/>
        <v>0</v>
      </c>
      <c r="AC123" s="124">
        <f t="shared" si="38"/>
        <v>0</v>
      </c>
      <c r="AD123" s="125">
        <f t="shared" si="39"/>
        <v>0</v>
      </c>
      <c r="AE123" s="53">
        <f t="shared" si="40"/>
        <v>0</v>
      </c>
      <c r="AF123" s="118">
        <f t="shared" si="41"/>
        <v>0</v>
      </c>
      <c r="AG123" s="104"/>
    </row>
    <row r="124" spans="1:33" ht="24.95" customHeight="1" x14ac:dyDescent="0.25">
      <c r="A124" s="55"/>
      <c r="B124" s="2"/>
      <c r="C124" s="2"/>
      <c r="D124" s="4"/>
      <c r="E124" s="5"/>
      <c r="F124" s="5"/>
      <c r="G124" s="6"/>
      <c r="H124" s="6"/>
      <c r="I124" s="97">
        <f t="shared" si="22"/>
        <v>0</v>
      </c>
      <c r="J124" s="222" t="str">
        <f t="shared" si="23"/>
        <v/>
      </c>
      <c r="K124" s="98" t="str">
        <f t="shared" si="24"/>
        <v/>
      </c>
      <c r="L124" s="7"/>
      <c r="M124" s="8" t="s">
        <v>41</v>
      </c>
      <c r="N124" s="15"/>
      <c r="O124" s="15"/>
      <c r="P124" s="222" t="str">
        <f t="shared" si="25"/>
        <v/>
      </c>
      <c r="Q124" s="99">
        <f t="shared" si="26"/>
        <v>0</v>
      </c>
      <c r="R124" s="100">
        <f t="shared" si="27"/>
        <v>0</v>
      </c>
      <c r="S124" s="100">
        <f t="shared" si="28"/>
        <v>0</v>
      </c>
      <c r="T124" s="100">
        <f t="shared" si="29"/>
        <v>0</v>
      </c>
      <c r="U124" s="9">
        <f t="shared" si="30"/>
        <v>0</v>
      </c>
      <c r="V124" s="10">
        <f t="shared" si="31"/>
        <v>0</v>
      </c>
      <c r="W124" s="101">
        <f t="shared" si="32"/>
        <v>0</v>
      </c>
      <c r="X124" s="102">
        <f t="shared" si="33"/>
        <v>0</v>
      </c>
      <c r="Y124" s="124">
        <f t="shared" si="34"/>
        <v>0</v>
      </c>
      <c r="Z124" s="124">
        <f t="shared" si="35"/>
        <v>0</v>
      </c>
      <c r="AA124" s="125">
        <f t="shared" si="36"/>
        <v>0</v>
      </c>
      <c r="AB124" s="124">
        <f t="shared" si="37"/>
        <v>0</v>
      </c>
      <c r="AC124" s="124">
        <f t="shared" si="38"/>
        <v>0</v>
      </c>
      <c r="AD124" s="125">
        <f t="shared" si="39"/>
        <v>0</v>
      </c>
      <c r="AE124" s="53">
        <f t="shared" si="40"/>
        <v>0</v>
      </c>
      <c r="AF124" s="118">
        <f t="shared" si="41"/>
        <v>0</v>
      </c>
      <c r="AG124" s="104"/>
    </row>
    <row r="125" spans="1:33" ht="24.95" customHeight="1" x14ac:dyDescent="0.25">
      <c r="A125" s="55"/>
      <c r="B125" s="2"/>
      <c r="C125" s="2"/>
      <c r="D125" s="4"/>
      <c r="E125" s="5"/>
      <c r="F125" s="5"/>
      <c r="G125" s="6"/>
      <c r="H125" s="6"/>
      <c r="I125" s="97">
        <f t="shared" si="22"/>
        <v>0</v>
      </c>
      <c r="J125" s="222" t="str">
        <f t="shared" si="23"/>
        <v/>
      </c>
      <c r="K125" s="98" t="str">
        <f t="shared" si="24"/>
        <v/>
      </c>
      <c r="L125" s="7"/>
      <c r="M125" s="8" t="s">
        <v>41</v>
      </c>
      <c r="N125" s="15"/>
      <c r="O125" s="15"/>
      <c r="P125" s="222" t="str">
        <f t="shared" si="25"/>
        <v/>
      </c>
      <c r="Q125" s="99">
        <f t="shared" si="26"/>
        <v>0</v>
      </c>
      <c r="R125" s="100">
        <f t="shared" si="27"/>
        <v>0</v>
      </c>
      <c r="S125" s="100">
        <f t="shared" si="28"/>
        <v>0</v>
      </c>
      <c r="T125" s="100">
        <f t="shared" si="29"/>
        <v>0</v>
      </c>
      <c r="U125" s="9">
        <f t="shared" si="30"/>
        <v>0</v>
      </c>
      <c r="V125" s="10">
        <f t="shared" si="31"/>
        <v>0</v>
      </c>
      <c r="W125" s="101">
        <f t="shared" si="32"/>
        <v>0</v>
      </c>
      <c r="X125" s="102">
        <f t="shared" si="33"/>
        <v>0</v>
      </c>
      <c r="Y125" s="124">
        <f t="shared" si="34"/>
        <v>0</v>
      </c>
      <c r="Z125" s="124">
        <f t="shared" si="35"/>
        <v>0</v>
      </c>
      <c r="AA125" s="125">
        <f t="shared" si="36"/>
        <v>0</v>
      </c>
      <c r="AB125" s="124">
        <f t="shared" si="37"/>
        <v>0</v>
      </c>
      <c r="AC125" s="124">
        <f t="shared" si="38"/>
        <v>0</v>
      </c>
      <c r="AD125" s="125">
        <f t="shared" si="39"/>
        <v>0</v>
      </c>
      <c r="AE125" s="53">
        <f t="shared" si="40"/>
        <v>0</v>
      </c>
      <c r="AF125" s="118">
        <f t="shared" si="41"/>
        <v>0</v>
      </c>
      <c r="AG125" s="104"/>
    </row>
    <row r="126" spans="1:33" ht="24.95" customHeight="1" x14ac:dyDescent="0.25">
      <c r="A126" s="55"/>
      <c r="B126" s="2"/>
      <c r="C126" s="2"/>
      <c r="D126" s="4"/>
      <c r="E126" s="5"/>
      <c r="F126" s="5"/>
      <c r="G126" s="6"/>
      <c r="H126" s="6"/>
      <c r="I126" s="97">
        <f t="shared" si="22"/>
        <v>0</v>
      </c>
      <c r="J126" s="222" t="str">
        <f t="shared" si="23"/>
        <v/>
      </c>
      <c r="K126" s="98" t="str">
        <f t="shared" si="24"/>
        <v/>
      </c>
      <c r="L126" s="7"/>
      <c r="M126" s="8" t="s">
        <v>41</v>
      </c>
      <c r="N126" s="15"/>
      <c r="O126" s="15"/>
      <c r="P126" s="222" t="str">
        <f t="shared" si="25"/>
        <v/>
      </c>
      <c r="Q126" s="99">
        <f t="shared" si="26"/>
        <v>0</v>
      </c>
      <c r="R126" s="100">
        <f t="shared" si="27"/>
        <v>0</v>
      </c>
      <c r="S126" s="100">
        <f t="shared" si="28"/>
        <v>0</v>
      </c>
      <c r="T126" s="100">
        <f t="shared" si="29"/>
        <v>0</v>
      </c>
      <c r="U126" s="9">
        <f t="shared" si="30"/>
        <v>0</v>
      </c>
      <c r="V126" s="10">
        <f t="shared" si="31"/>
        <v>0</v>
      </c>
      <c r="W126" s="101">
        <f t="shared" si="32"/>
        <v>0</v>
      </c>
      <c r="X126" s="102">
        <f t="shared" si="33"/>
        <v>0</v>
      </c>
      <c r="Y126" s="124">
        <f t="shared" si="34"/>
        <v>0</v>
      </c>
      <c r="Z126" s="124">
        <f t="shared" si="35"/>
        <v>0</v>
      </c>
      <c r="AA126" s="125">
        <f t="shared" si="36"/>
        <v>0</v>
      </c>
      <c r="AB126" s="124">
        <f t="shared" si="37"/>
        <v>0</v>
      </c>
      <c r="AC126" s="124">
        <f t="shared" si="38"/>
        <v>0</v>
      </c>
      <c r="AD126" s="125">
        <f t="shared" si="39"/>
        <v>0</v>
      </c>
      <c r="AE126" s="53">
        <f t="shared" si="40"/>
        <v>0</v>
      </c>
      <c r="AF126" s="118">
        <f t="shared" si="41"/>
        <v>0</v>
      </c>
      <c r="AG126" s="104"/>
    </row>
    <row r="127" spans="1:33" ht="24.95" customHeight="1" x14ac:dyDescent="0.25">
      <c r="A127" s="55"/>
      <c r="B127" s="2"/>
      <c r="C127" s="2"/>
      <c r="D127" s="4"/>
      <c r="E127" s="5"/>
      <c r="F127" s="5"/>
      <c r="G127" s="6"/>
      <c r="H127" s="6"/>
      <c r="I127" s="97">
        <f t="shared" si="22"/>
        <v>0</v>
      </c>
      <c r="J127" s="222" t="str">
        <f t="shared" si="23"/>
        <v/>
      </c>
      <c r="K127" s="98" t="str">
        <f t="shared" si="24"/>
        <v/>
      </c>
      <c r="L127" s="7"/>
      <c r="M127" s="8" t="s">
        <v>41</v>
      </c>
      <c r="N127" s="15"/>
      <c r="O127" s="15"/>
      <c r="P127" s="222" t="str">
        <f t="shared" si="25"/>
        <v/>
      </c>
      <c r="Q127" s="99">
        <f t="shared" si="26"/>
        <v>0</v>
      </c>
      <c r="R127" s="100">
        <f t="shared" si="27"/>
        <v>0</v>
      </c>
      <c r="S127" s="100">
        <f t="shared" si="28"/>
        <v>0</v>
      </c>
      <c r="T127" s="100">
        <f t="shared" si="29"/>
        <v>0</v>
      </c>
      <c r="U127" s="9">
        <f t="shared" si="30"/>
        <v>0</v>
      </c>
      <c r="V127" s="10">
        <f t="shared" si="31"/>
        <v>0</v>
      </c>
      <c r="W127" s="101">
        <f t="shared" si="32"/>
        <v>0</v>
      </c>
      <c r="X127" s="102">
        <f t="shared" si="33"/>
        <v>0</v>
      </c>
      <c r="Y127" s="124">
        <f t="shared" si="34"/>
        <v>0</v>
      </c>
      <c r="Z127" s="124">
        <f t="shared" si="35"/>
        <v>0</v>
      </c>
      <c r="AA127" s="125">
        <f t="shared" si="36"/>
        <v>0</v>
      </c>
      <c r="AB127" s="124">
        <f t="shared" si="37"/>
        <v>0</v>
      </c>
      <c r="AC127" s="124">
        <f t="shared" si="38"/>
        <v>0</v>
      </c>
      <c r="AD127" s="125">
        <f t="shared" si="39"/>
        <v>0</v>
      </c>
      <c r="AE127" s="53">
        <f t="shared" si="40"/>
        <v>0</v>
      </c>
      <c r="AF127" s="118">
        <f t="shared" si="41"/>
        <v>0</v>
      </c>
      <c r="AG127" s="104"/>
    </row>
    <row r="128" spans="1:33" ht="24.95" customHeight="1" x14ac:dyDescent="0.25">
      <c r="A128" s="55"/>
      <c r="B128" s="2"/>
      <c r="C128" s="2"/>
      <c r="D128" s="4"/>
      <c r="E128" s="5"/>
      <c r="F128" s="5"/>
      <c r="G128" s="6"/>
      <c r="H128" s="6"/>
      <c r="I128" s="97">
        <f t="shared" si="22"/>
        <v>0</v>
      </c>
      <c r="J128" s="222" t="str">
        <f t="shared" si="23"/>
        <v/>
      </c>
      <c r="K128" s="98" t="str">
        <f t="shared" si="24"/>
        <v/>
      </c>
      <c r="L128" s="7"/>
      <c r="M128" s="8" t="s">
        <v>41</v>
      </c>
      <c r="N128" s="15"/>
      <c r="O128" s="15"/>
      <c r="P128" s="222" t="str">
        <f t="shared" si="25"/>
        <v/>
      </c>
      <c r="Q128" s="99">
        <f t="shared" si="26"/>
        <v>0</v>
      </c>
      <c r="R128" s="100">
        <f t="shared" si="27"/>
        <v>0</v>
      </c>
      <c r="S128" s="100">
        <f t="shared" si="28"/>
        <v>0</v>
      </c>
      <c r="T128" s="100">
        <f t="shared" si="29"/>
        <v>0</v>
      </c>
      <c r="U128" s="9">
        <f t="shared" si="30"/>
        <v>0</v>
      </c>
      <c r="V128" s="10">
        <f t="shared" si="31"/>
        <v>0</v>
      </c>
      <c r="W128" s="101">
        <f t="shared" si="32"/>
        <v>0</v>
      </c>
      <c r="X128" s="102">
        <f t="shared" si="33"/>
        <v>0</v>
      </c>
      <c r="Y128" s="124">
        <f t="shared" si="34"/>
        <v>0</v>
      </c>
      <c r="Z128" s="124">
        <f t="shared" si="35"/>
        <v>0</v>
      </c>
      <c r="AA128" s="125">
        <f t="shared" si="36"/>
        <v>0</v>
      </c>
      <c r="AB128" s="124">
        <f t="shared" si="37"/>
        <v>0</v>
      </c>
      <c r="AC128" s="124">
        <f t="shared" si="38"/>
        <v>0</v>
      </c>
      <c r="AD128" s="125">
        <f t="shared" si="39"/>
        <v>0</v>
      </c>
      <c r="AE128" s="53">
        <f t="shared" si="40"/>
        <v>0</v>
      </c>
      <c r="AF128" s="118">
        <f t="shared" si="41"/>
        <v>0</v>
      </c>
      <c r="AG128" s="104"/>
    </row>
    <row r="129" spans="1:33" ht="24.95" customHeight="1" x14ac:dyDescent="0.25">
      <c r="A129" s="55"/>
      <c r="B129" s="2"/>
      <c r="C129" s="2"/>
      <c r="D129" s="4"/>
      <c r="E129" s="5"/>
      <c r="F129" s="5"/>
      <c r="G129" s="6"/>
      <c r="H129" s="6"/>
      <c r="I129" s="97">
        <f t="shared" si="22"/>
        <v>0</v>
      </c>
      <c r="J129" s="222" t="str">
        <f t="shared" si="23"/>
        <v/>
      </c>
      <c r="K129" s="98" t="str">
        <f t="shared" si="24"/>
        <v/>
      </c>
      <c r="L129" s="7"/>
      <c r="M129" s="8" t="s">
        <v>41</v>
      </c>
      <c r="N129" s="15"/>
      <c r="O129" s="15"/>
      <c r="P129" s="222" t="str">
        <f t="shared" si="25"/>
        <v/>
      </c>
      <c r="Q129" s="99">
        <f t="shared" si="26"/>
        <v>0</v>
      </c>
      <c r="R129" s="100">
        <f t="shared" si="27"/>
        <v>0</v>
      </c>
      <c r="S129" s="100">
        <f t="shared" si="28"/>
        <v>0</v>
      </c>
      <c r="T129" s="100">
        <f t="shared" si="29"/>
        <v>0</v>
      </c>
      <c r="U129" s="9">
        <f t="shared" si="30"/>
        <v>0</v>
      </c>
      <c r="V129" s="10">
        <f t="shared" si="31"/>
        <v>0</v>
      </c>
      <c r="W129" s="101">
        <f t="shared" si="32"/>
        <v>0</v>
      </c>
      <c r="X129" s="102">
        <f t="shared" si="33"/>
        <v>0</v>
      </c>
      <c r="Y129" s="124">
        <f t="shared" si="34"/>
        <v>0</v>
      </c>
      <c r="Z129" s="124">
        <f t="shared" si="35"/>
        <v>0</v>
      </c>
      <c r="AA129" s="125">
        <f t="shared" si="36"/>
        <v>0</v>
      </c>
      <c r="AB129" s="124">
        <f t="shared" si="37"/>
        <v>0</v>
      </c>
      <c r="AC129" s="124">
        <f t="shared" si="38"/>
        <v>0</v>
      </c>
      <c r="AD129" s="125">
        <f t="shared" si="39"/>
        <v>0</v>
      </c>
      <c r="AE129" s="53">
        <f t="shared" si="40"/>
        <v>0</v>
      </c>
      <c r="AF129" s="118">
        <f t="shared" si="41"/>
        <v>0</v>
      </c>
      <c r="AG129" s="104"/>
    </row>
    <row r="130" spans="1:33" ht="24.95" customHeight="1" x14ac:dyDescent="0.25">
      <c r="A130" s="55"/>
      <c r="B130" s="2"/>
      <c r="C130" s="2"/>
      <c r="D130" s="4"/>
      <c r="E130" s="5"/>
      <c r="F130" s="5"/>
      <c r="G130" s="6"/>
      <c r="H130" s="6"/>
      <c r="I130" s="97">
        <f t="shared" si="22"/>
        <v>0</v>
      </c>
      <c r="J130" s="222" t="str">
        <f t="shared" si="23"/>
        <v/>
      </c>
      <c r="K130" s="98" t="str">
        <f t="shared" si="24"/>
        <v/>
      </c>
      <c r="L130" s="7"/>
      <c r="M130" s="8" t="s">
        <v>41</v>
      </c>
      <c r="N130" s="15"/>
      <c r="O130" s="15"/>
      <c r="P130" s="222" t="str">
        <f t="shared" si="25"/>
        <v/>
      </c>
      <c r="Q130" s="99">
        <f t="shared" si="26"/>
        <v>0</v>
      </c>
      <c r="R130" s="100">
        <f t="shared" si="27"/>
        <v>0</v>
      </c>
      <c r="S130" s="100">
        <f t="shared" si="28"/>
        <v>0</v>
      </c>
      <c r="T130" s="100">
        <f t="shared" si="29"/>
        <v>0</v>
      </c>
      <c r="U130" s="9">
        <f t="shared" si="30"/>
        <v>0</v>
      </c>
      <c r="V130" s="10">
        <f t="shared" si="31"/>
        <v>0</v>
      </c>
      <c r="W130" s="101">
        <f t="shared" si="32"/>
        <v>0</v>
      </c>
      <c r="X130" s="102">
        <f t="shared" si="33"/>
        <v>0</v>
      </c>
      <c r="Y130" s="124">
        <f t="shared" si="34"/>
        <v>0</v>
      </c>
      <c r="Z130" s="124">
        <f t="shared" si="35"/>
        <v>0</v>
      </c>
      <c r="AA130" s="125">
        <f t="shared" si="36"/>
        <v>0</v>
      </c>
      <c r="AB130" s="124">
        <f t="shared" si="37"/>
        <v>0</v>
      </c>
      <c r="AC130" s="124">
        <f t="shared" si="38"/>
        <v>0</v>
      </c>
      <c r="AD130" s="125">
        <f t="shared" si="39"/>
        <v>0</v>
      </c>
      <c r="AE130" s="53">
        <f t="shared" si="40"/>
        <v>0</v>
      </c>
      <c r="AF130" s="118">
        <f t="shared" si="41"/>
        <v>0</v>
      </c>
      <c r="AG130" s="104"/>
    </row>
    <row r="131" spans="1:33" ht="24.95" customHeight="1" x14ac:dyDescent="0.25">
      <c r="A131" s="55"/>
      <c r="B131" s="2"/>
      <c r="C131" s="2"/>
      <c r="D131" s="4"/>
      <c r="E131" s="5"/>
      <c r="F131" s="5"/>
      <c r="G131" s="6"/>
      <c r="H131" s="6"/>
      <c r="I131" s="97">
        <f t="shared" si="22"/>
        <v>0</v>
      </c>
      <c r="J131" s="222" t="str">
        <f t="shared" si="23"/>
        <v/>
      </c>
      <c r="K131" s="98" t="str">
        <f t="shared" si="24"/>
        <v/>
      </c>
      <c r="L131" s="7"/>
      <c r="M131" s="8" t="s">
        <v>41</v>
      </c>
      <c r="N131" s="15"/>
      <c r="O131" s="15"/>
      <c r="P131" s="222" t="str">
        <f t="shared" si="25"/>
        <v/>
      </c>
      <c r="Q131" s="99">
        <f t="shared" si="26"/>
        <v>0</v>
      </c>
      <c r="R131" s="100">
        <f t="shared" si="27"/>
        <v>0</v>
      </c>
      <c r="S131" s="100">
        <f t="shared" si="28"/>
        <v>0</v>
      </c>
      <c r="T131" s="100">
        <f t="shared" si="29"/>
        <v>0</v>
      </c>
      <c r="U131" s="9">
        <f t="shared" si="30"/>
        <v>0</v>
      </c>
      <c r="V131" s="10">
        <f t="shared" si="31"/>
        <v>0</v>
      </c>
      <c r="W131" s="101">
        <f t="shared" si="32"/>
        <v>0</v>
      </c>
      <c r="X131" s="102">
        <f t="shared" si="33"/>
        <v>0</v>
      </c>
      <c r="Y131" s="124">
        <f t="shared" si="34"/>
        <v>0</v>
      </c>
      <c r="Z131" s="124">
        <f t="shared" si="35"/>
        <v>0</v>
      </c>
      <c r="AA131" s="125">
        <f t="shared" si="36"/>
        <v>0</v>
      </c>
      <c r="AB131" s="124">
        <f t="shared" si="37"/>
        <v>0</v>
      </c>
      <c r="AC131" s="124">
        <f t="shared" si="38"/>
        <v>0</v>
      </c>
      <c r="AD131" s="125">
        <f t="shared" si="39"/>
        <v>0</v>
      </c>
      <c r="AE131" s="53">
        <f t="shared" si="40"/>
        <v>0</v>
      </c>
      <c r="AF131" s="118">
        <f t="shared" si="41"/>
        <v>0</v>
      </c>
      <c r="AG131" s="104"/>
    </row>
    <row r="132" spans="1:33" ht="24.95" customHeight="1" x14ac:dyDescent="0.25">
      <c r="A132" s="55"/>
      <c r="B132" s="2"/>
      <c r="C132" s="2"/>
      <c r="D132" s="4"/>
      <c r="E132" s="5"/>
      <c r="F132" s="5"/>
      <c r="G132" s="6"/>
      <c r="H132" s="6"/>
      <c r="I132" s="97">
        <f t="shared" si="22"/>
        <v>0</v>
      </c>
      <c r="J132" s="222" t="str">
        <f t="shared" si="23"/>
        <v/>
      </c>
      <c r="K132" s="98" t="str">
        <f t="shared" si="24"/>
        <v/>
      </c>
      <c r="L132" s="7"/>
      <c r="M132" s="8" t="s">
        <v>41</v>
      </c>
      <c r="N132" s="15"/>
      <c r="O132" s="15"/>
      <c r="P132" s="222" t="str">
        <f t="shared" si="25"/>
        <v/>
      </c>
      <c r="Q132" s="99">
        <f t="shared" si="26"/>
        <v>0</v>
      </c>
      <c r="R132" s="100">
        <f t="shared" si="27"/>
        <v>0</v>
      </c>
      <c r="S132" s="100">
        <f t="shared" si="28"/>
        <v>0</v>
      </c>
      <c r="T132" s="100">
        <f t="shared" si="29"/>
        <v>0</v>
      </c>
      <c r="U132" s="9">
        <f t="shared" si="30"/>
        <v>0</v>
      </c>
      <c r="V132" s="10">
        <f t="shared" si="31"/>
        <v>0</v>
      </c>
      <c r="W132" s="101">
        <f t="shared" si="32"/>
        <v>0</v>
      </c>
      <c r="X132" s="102">
        <f t="shared" si="33"/>
        <v>0</v>
      </c>
      <c r="Y132" s="124">
        <f t="shared" si="34"/>
        <v>0</v>
      </c>
      <c r="Z132" s="124">
        <f t="shared" si="35"/>
        <v>0</v>
      </c>
      <c r="AA132" s="125">
        <f t="shared" si="36"/>
        <v>0</v>
      </c>
      <c r="AB132" s="124">
        <f t="shared" si="37"/>
        <v>0</v>
      </c>
      <c r="AC132" s="124">
        <f t="shared" si="38"/>
        <v>0</v>
      </c>
      <c r="AD132" s="125">
        <f t="shared" si="39"/>
        <v>0</v>
      </c>
      <c r="AE132" s="53">
        <f t="shared" si="40"/>
        <v>0</v>
      </c>
      <c r="AF132" s="118">
        <f t="shared" si="41"/>
        <v>0</v>
      </c>
      <c r="AG132" s="104"/>
    </row>
    <row r="133" spans="1:33" ht="24.95" customHeight="1" x14ac:dyDescent="0.25">
      <c r="A133" s="55"/>
      <c r="B133" s="2"/>
      <c r="C133" s="2"/>
      <c r="D133" s="4"/>
      <c r="E133" s="5"/>
      <c r="F133" s="5"/>
      <c r="G133" s="6"/>
      <c r="H133" s="6"/>
      <c r="I133" s="97">
        <f t="shared" si="22"/>
        <v>0</v>
      </c>
      <c r="J133" s="222" t="str">
        <f t="shared" si="23"/>
        <v/>
      </c>
      <c r="K133" s="98" t="str">
        <f t="shared" si="24"/>
        <v/>
      </c>
      <c r="L133" s="7"/>
      <c r="M133" s="8" t="s">
        <v>41</v>
      </c>
      <c r="N133" s="15"/>
      <c r="O133" s="15"/>
      <c r="P133" s="222" t="str">
        <f t="shared" si="25"/>
        <v/>
      </c>
      <c r="Q133" s="99">
        <f t="shared" si="26"/>
        <v>0</v>
      </c>
      <c r="R133" s="100">
        <f t="shared" si="27"/>
        <v>0</v>
      </c>
      <c r="S133" s="100">
        <f t="shared" si="28"/>
        <v>0</v>
      </c>
      <c r="T133" s="100">
        <f t="shared" si="29"/>
        <v>0</v>
      </c>
      <c r="U133" s="9">
        <f t="shared" si="30"/>
        <v>0</v>
      </c>
      <c r="V133" s="10">
        <f t="shared" si="31"/>
        <v>0</v>
      </c>
      <c r="W133" s="101">
        <f t="shared" si="32"/>
        <v>0</v>
      </c>
      <c r="X133" s="102">
        <f t="shared" si="33"/>
        <v>0</v>
      </c>
      <c r="Y133" s="124">
        <f t="shared" si="34"/>
        <v>0</v>
      </c>
      <c r="Z133" s="124">
        <f t="shared" si="35"/>
        <v>0</v>
      </c>
      <c r="AA133" s="125">
        <f t="shared" si="36"/>
        <v>0</v>
      </c>
      <c r="AB133" s="124">
        <f t="shared" si="37"/>
        <v>0</v>
      </c>
      <c r="AC133" s="124">
        <f t="shared" si="38"/>
        <v>0</v>
      </c>
      <c r="AD133" s="125">
        <f t="shared" si="39"/>
        <v>0</v>
      </c>
      <c r="AE133" s="53">
        <f t="shared" si="40"/>
        <v>0</v>
      </c>
      <c r="AF133" s="118">
        <f t="shared" si="41"/>
        <v>0</v>
      </c>
      <c r="AG133" s="104"/>
    </row>
    <row r="134" spans="1:33" ht="24.95" customHeight="1" x14ac:dyDescent="0.25">
      <c r="A134" s="55"/>
      <c r="B134" s="2"/>
      <c r="C134" s="2"/>
      <c r="D134" s="4"/>
      <c r="E134" s="5"/>
      <c r="F134" s="5"/>
      <c r="G134" s="6"/>
      <c r="H134" s="6"/>
      <c r="I134" s="97">
        <f t="shared" si="22"/>
        <v>0</v>
      </c>
      <c r="J134" s="222" t="str">
        <f t="shared" si="23"/>
        <v/>
      </c>
      <c r="K134" s="98" t="str">
        <f t="shared" si="24"/>
        <v/>
      </c>
      <c r="L134" s="7"/>
      <c r="M134" s="8" t="s">
        <v>41</v>
      </c>
      <c r="N134" s="15"/>
      <c r="O134" s="15"/>
      <c r="P134" s="222" t="str">
        <f t="shared" si="25"/>
        <v/>
      </c>
      <c r="Q134" s="99">
        <f t="shared" si="26"/>
        <v>0</v>
      </c>
      <c r="R134" s="100">
        <f t="shared" si="27"/>
        <v>0</v>
      </c>
      <c r="S134" s="100">
        <f t="shared" si="28"/>
        <v>0</v>
      </c>
      <c r="T134" s="100">
        <f t="shared" si="29"/>
        <v>0</v>
      </c>
      <c r="U134" s="9">
        <f t="shared" si="30"/>
        <v>0</v>
      </c>
      <c r="V134" s="10">
        <f t="shared" si="31"/>
        <v>0</v>
      </c>
      <c r="W134" s="101">
        <f t="shared" si="32"/>
        <v>0</v>
      </c>
      <c r="X134" s="102">
        <f t="shared" si="33"/>
        <v>0</v>
      </c>
      <c r="Y134" s="124">
        <f t="shared" si="34"/>
        <v>0</v>
      </c>
      <c r="Z134" s="124">
        <f t="shared" si="35"/>
        <v>0</v>
      </c>
      <c r="AA134" s="125">
        <f t="shared" si="36"/>
        <v>0</v>
      </c>
      <c r="AB134" s="124">
        <f t="shared" si="37"/>
        <v>0</v>
      </c>
      <c r="AC134" s="124">
        <f t="shared" si="38"/>
        <v>0</v>
      </c>
      <c r="AD134" s="125">
        <f t="shared" si="39"/>
        <v>0</v>
      </c>
      <c r="AE134" s="53">
        <f t="shared" si="40"/>
        <v>0</v>
      </c>
      <c r="AF134" s="118">
        <f t="shared" si="41"/>
        <v>0</v>
      </c>
      <c r="AG134" s="104"/>
    </row>
    <row r="135" spans="1:33" ht="24.95" customHeight="1" x14ac:dyDescent="0.25">
      <c r="A135" s="55"/>
      <c r="B135" s="2"/>
      <c r="C135" s="2"/>
      <c r="D135" s="4"/>
      <c r="E135" s="5"/>
      <c r="F135" s="5"/>
      <c r="G135" s="6"/>
      <c r="H135" s="6"/>
      <c r="I135" s="97">
        <f t="shared" ref="I135:I149" si="42">G135+H135</f>
        <v>0</v>
      </c>
      <c r="J135" s="222" t="str">
        <f t="shared" ref="J135:J149" si="43">IF(I135&gt;0,IF(E135="","Inserire periodo in colonne E e F ",IF(F135="","inserire periodo in colonne E e F",IF(G135="","Inserire gg. presenza in colonna G",IF(I135&gt;(F135-E135+1),"Errore n. max giorni! Verificare periodo inserito",IF(L135="","Inserire Isee in colonna L", IF(M135="","selezionare si/no colonna M",IF((F135-E135+1)=I135,"ok",""))))))),IF(AND(I135=0,E135&gt;0,F135&gt;0),"Inserire n. giorni in colonne G/H",""))</f>
        <v/>
      </c>
      <c r="K135" s="98" t="str">
        <f t="shared" ref="K135:K149" si="44">IF((I135&gt;0),(F135-E135+1)-H135,"")</f>
        <v/>
      </c>
      <c r="L135" s="7"/>
      <c r="M135" s="8" t="s">
        <v>41</v>
      </c>
      <c r="N135" s="15"/>
      <c r="O135" s="15"/>
      <c r="P135" s="222" t="str">
        <f t="shared" ref="P135:P149" si="45">IF(AND(G135&gt;0,N135=0),"Inserire tariffa in colonna N",IF(AND(N135&gt;0,G135=0),"Inserire giorni in colonna G",IF(AND(H135&gt;0,O135=""),"Inserire tariffa in colonna O",IF(AND(O135&gt;0,H135=0),"Inserire gg. assenza in colonna H",""))))</f>
        <v/>
      </c>
      <c r="Q135" s="99">
        <f t="shared" ref="Q135:Q149" si="46">IF(N135=0,0,N135)</f>
        <v>0</v>
      </c>
      <c r="R135" s="100">
        <f t="shared" ref="R135:R149" si="47">IF(O135=0,0,O135)</f>
        <v>0</v>
      </c>
      <c r="S135" s="100">
        <f t="shared" ref="S135:S149" si="48">ROUND(G135*Q135,2)</f>
        <v>0</v>
      </c>
      <c r="T135" s="100">
        <f t="shared" ref="T135:T149" si="49">ROUND(H135*R135,2)</f>
        <v>0</v>
      </c>
      <c r="U135" s="9">
        <f t="shared" ref="U135:U149" si="50">ROUND(S135+T135,2)</f>
        <v>0</v>
      </c>
      <c r="V135" s="10">
        <f t="shared" ref="V135:V149" si="51">IF(L135=0,0,IF((L135&lt;5000),5000,L135))</f>
        <v>0</v>
      </c>
      <c r="W135" s="101">
        <f t="shared" ref="W135:W149" si="52">IF(V135=0,0,ROUND((V135-5000)/(20000-5000),2))</f>
        <v>0</v>
      </c>
      <c r="X135" s="102">
        <f t="shared" ref="X135:X149" si="53">IF(M135="NO",0,IF(M135="SI",17.82,0))</f>
        <v>0</v>
      </c>
      <c r="Y135" s="124">
        <f t="shared" ref="Y135:Y149" si="54">IF(AND(N135&gt;0,G135&gt;0),(ROUND((W135*(Q135-X135)+X135),2)),0)</f>
        <v>0</v>
      </c>
      <c r="Z135" s="124">
        <f t="shared" ref="Z135:Z149" si="55">IF(Q135&lt;Y135,Q135,Y135)</f>
        <v>0</v>
      </c>
      <c r="AA135" s="125">
        <f t="shared" ref="AA135:AA149" si="56">IF(AND(N135&gt;0,G135&gt;0,Y135&lt;Q135),ROUND(Q135-Y135,2),0)</f>
        <v>0</v>
      </c>
      <c r="AB135" s="124">
        <f t="shared" ref="AB135:AB149" si="57">IF(AND(O135&gt;0,H135&gt;0),(ROUND((W135*(R135-X135)+X135),2)),0)</f>
        <v>0</v>
      </c>
      <c r="AC135" s="124">
        <f t="shared" ref="AC135:AC149" si="58">IF(R135&lt;AB135,R135,AB135)</f>
        <v>0</v>
      </c>
      <c r="AD135" s="125">
        <f t="shared" ref="AD135:AD149" si="59">IF(AND(O135&gt;0,H135&gt;0,AB135&lt;R135),(ROUND(R135-AB135,2)),0)</f>
        <v>0</v>
      </c>
      <c r="AE135" s="53">
        <f t="shared" ref="AE135:AE149" si="60">ROUND((Z135*G135)+(AC135*H135),2)</f>
        <v>0</v>
      </c>
      <c r="AF135" s="118">
        <f t="shared" ref="AF135:AF149" si="61">IF(I135&gt;0,ROUND((AA135*G135)+(AD135*H135),2),0)</f>
        <v>0</v>
      </c>
      <c r="AG135" s="104"/>
    </row>
    <row r="136" spans="1:33" ht="24.95" customHeight="1" x14ac:dyDescent="0.25">
      <c r="A136" s="55"/>
      <c r="B136" s="2"/>
      <c r="C136" s="2"/>
      <c r="D136" s="4"/>
      <c r="E136" s="5"/>
      <c r="F136" s="5"/>
      <c r="G136" s="6"/>
      <c r="H136" s="6"/>
      <c r="I136" s="97">
        <f t="shared" si="42"/>
        <v>0</v>
      </c>
      <c r="J136" s="222" t="str">
        <f t="shared" si="43"/>
        <v/>
      </c>
      <c r="K136" s="98" t="str">
        <f t="shared" si="44"/>
        <v/>
      </c>
      <c r="L136" s="7"/>
      <c r="M136" s="8" t="s">
        <v>41</v>
      </c>
      <c r="N136" s="15"/>
      <c r="O136" s="15"/>
      <c r="P136" s="222" t="str">
        <f t="shared" si="45"/>
        <v/>
      </c>
      <c r="Q136" s="99">
        <f t="shared" si="46"/>
        <v>0</v>
      </c>
      <c r="R136" s="100">
        <f t="shared" si="47"/>
        <v>0</v>
      </c>
      <c r="S136" s="100">
        <f t="shared" si="48"/>
        <v>0</v>
      </c>
      <c r="T136" s="100">
        <f t="shared" si="49"/>
        <v>0</v>
      </c>
      <c r="U136" s="9">
        <f t="shared" si="50"/>
        <v>0</v>
      </c>
      <c r="V136" s="10">
        <f t="shared" si="51"/>
        <v>0</v>
      </c>
      <c r="W136" s="101">
        <f t="shared" si="52"/>
        <v>0</v>
      </c>
      <c r="X136" s="102">
        <f t="shared" si="53"/>
        <v>0</v>
      </c>
      <c r="Y136" s="124">
        <f t="shared" si="54"/>
        <v>0</v>
      </c>
      <c r="Z136" s="124">
        <f t="shared" si="55"/>
        <v>0</v>
      </c>
      <c r="AA136" s="125">
        <f t="shared" si="56"/>
        <v>0</v>
      </c>
      <c r="AB136" s="124">
        <f t="shared" si="57"/>
        <v>0</v>
      </c>
      <c r="AC136" s="124">
        <f t="shared" si="58"/>
        <v>0</v>
      </c>
      <c r="AD136" s="125">
        <f t="shared" si="59"/>
        <v>0</v>
      </c>
      <c r="AE136" s="53">
        <f t="shared" si="60"/>
        <v>0</v>
      </c>
      <c r="AF136" s="118">
        <f t="shared" si="61"/>
        <v>0</v>
      </c>
      <c r="AG136" s="104"/>
    </row>
    <row r="137" spans="1:33" ht="24.95" customHeight="1" x14ac:dyDescent="0.25">
      <c r="A137" s="55"/>
      <c r="B137" s="2"/>
      <c r="C137" s="2"/>
      <c r="D137" s="4"/>
      <c r="E137" s="5"/>
      <c r="F137" s="5"/>
      <c r="G137" s="6"/>
      <c r="H137" s="6"/>
      <c r="I137" s="97">
        <f t="shared" si="42"/>
        <v>0</v>
      </c>
      <c r="J137" s="222" t="str">
        <f t="shared" si="43"/>
        <v/>
      </c>
      <c r="K137" s="98" t="str">
        <f t="shared" si="44"/>
        <v/>
      </c>
      <c r="L137" s="7"/>
      <c r="M137" s="8" t="s">
        <v>41</v>
      </c>
      <c r="N137" s="15"/>
      <c r="O137" s="15"/>
      <c r="P137" s="222" t="str">
        <f t="shared" si="45"/>
        <v/>
      </c>
      <c r="Q137" s="99">
        <f t="shared" si="46"/>
        <v>0</v>
      </c>
      <c r="R137" s="100">
        <f t="shared" si="47"/>
        <v>0</v>
      </c>
      <c r="S137" s="100">
        <f t="shared" si="48"/>
        <v>0</v>
      </c>
      <c r="T137" s="100">
        <f t="shared" si="49"/>
        <v>0</v>
      </c>
      <c r="U137" s="9">
        <f t="shared" si="50"/>
        <v>0</v>
      </c>
      <c r="V137" s="10">
        <f t="shared" si="51"/>
        <v>0</v>
      </c>
      <c r="W137" s="101">
        <f t="shared" si="52"/>
        <v>0</v>
      </c>
      <c r="X137" s="102">
        <f t="shared" si="53"/>
        <v>0</v>
      </c>
      <c r="Y137" s="124">
        <f t="shared" si="54"/>
        <v>0</v>
      </c>
      <c r="Z137" s="124">
        <f t="shared" si="55"/>
        <v>0</v>
      </c>
      <c r="AA137" s="125">
        <f t="shared" si="56"/>
        <v>0</v>
      </c>
      <c r="AB137" s="124">
        <f t="shared" si="57"/>
        <v>0</v>
      </c>
      <c r="AC137" s="124">
        <f t="shared" si="58"/>
        <v>0</v>
      </c>
      <c r="AD137" s="125">
        <f t="shared" si="59"/>
        <v>0</v>
      </c>
      <c r="AE137" s="53">
        <f t="shared" si="60"/>
        <v>0</v>
      </c>
      <c r="AF137" s="118">
        <f t="shared" si="61"/>
        <v>0</v>
      </c>
      <c r="AG137" s="104"/>
    </row>
    <row r="138" spans="1:33" ht="24.95" customHeight="1" x14ac:dyDescent="0.25">
      <c r="A138" s="55"/>
      <c r="B138" s="2"/>
      <c r="C138" s="2"/>
      <c r="D138" s="4"/>
      <c r="E138" s="5"/>
      <c r="F138" s="5"/>
      <c r="G138" s="6"/>
      <c r="H138" s="6"/>
      <c r="I138" s="97">
        <f t="shared" si="42"/>
        <v>0</v>
      </c>
      <c r="J138" s="222" t="str">
        <f t="shared" si="43"/>
        <v/>
      </c>
      <c r="K138" s="98" t="str">
        <f t="shared" si="44"/>
        <v/>
      </c>
      <c r="L138" s="7"/>
      <c r="M138" s="8" t="s">
        <v>41</v>
      </c>
      <c r="N138" s="15"/>
      <c r="O138" s="15"/>
      <c r="P138" s="222" t="str">
        <f t="shared" si="45"/>
        <v/>
      </c>
      <c r="Q138" s="99">
        <f t="shared" si="46"/>
        <v>0</v>
      </c>
      <c r="R138" s="100">
        <f t="shared" si="47"/>
        <v>0</v>
      </c>
      <c r="S138" s="100">
        <f t="shared" si="48"/>
        <v>0</v>
      </c>
      <c r="T138" s="100">
        <f t="shared" si="49"/>
        <v>0</v>
      </c>
      <c r="U138" s="9">
        <f t="shared" si="50"/>
        <v>0</v>
      </c>
      <c r="V138" s="10">
        <f t="shared" si="51"/>
        <v>0</v>
      </c>
      <c r="W138" s="101">
        <f t="shared" si="52"/>
        <v>0</v>
      </c>
      <c r="X138" s="102">
        <f t="shared" si="53"/>
        <v>0</v>
      </c>
      <c r="Y138" s="124">
        <f t="shared" si="54"/>
        <v>0</v>
      </c>
      <c r="Z138" s="124">
        <f t="shared" si="55"/>
        <v>0</v>
      </c>
      <c r="AA138" s="125">
        <f t="shared" si="56"/>
        <v>0</v>
      </c>
      <c r="AB138" s="124">
        <f t="shared" si="57"/>
        <v>0</v>
      </c>
      <c r="AC138" s="124">
        <f t="shared" si="58"/>
        <v>0</v>
      </c>
      <c r="AD138" s="125">
        <f t="shared" si="59"/>
        <v>0</v>
      </c>
      <c r="AE138" s="53">
        <f t="shared" si="60"/>
        <v>0</v>
      </c>
      <c r="AF138" s="118">
        <f t="shared" si="61"/>
        <v>0</v>
      </c>
      <c r="AG138" s="104"/>
    </row>
    <row r="139" spans="1:33" ht="24.95" customHeight="1" x14ac:dyDescent="0.25">
      <c r="A139" s="55"/>
      <c r="B139" s="2"/>
      <c r="C139" s="2"/>
      <c r="D139" s="4"/>
      <c r="E139" s="5"/>
      <c r="F139" s="5"/>
      <c r="G139" s="6"/>
      <c r="H139" s="6"/>
      <c r="I139" s="97">
        <f t="shared" si="42"/>
        <v>0</v>
      </c>
      <c r="J139" s="222" t="str">
        <f t="shared" si="43"/>
        <v/>
      </c>
      <c r="K139" s="98" t="str">
        <f t="shared" si="44"/>
        <v/>
      </c>
      <c r="L139" s="7"/>
      <c r="M139" s="8" t="s">
        <v>41</v>
      </c>
      <c r="N139" s="15"/>
      <c r="O139" s="15"/>
      <c r="P139" s="222" t="str">
        <f t="shared" si="45"/>
        <v/>
      </c>
      <c r="Q139" s="99">
        <f t="shared" si="46"/>
        <v>0</v>
      </c>
      <c r="R139" s="100">
        <f t="shared" si="47"/>
        <v>0</v>
      </c>
      <c r="S139" s="100">
        <f t="shared" si="48"/>
        <v>0</v>
      </c>
      <c r="T139" s="100">
        <f t="shared" si="49"/>
        <v>0</v>
      </c>
      <c r="U139" s="9">
        <f t="shared" si="50"/>
        <v>0</v>
      </c>
      <c r="V139" s="10">
        <f t="shared" si="51"/>
        <v>0</v>
      </c>
      <c r="W139" s="101">
        <f t="shared" si="52"/>
        <v>0</v>
      </c>
      <c r="X139" s="102">
        <f t="shared" si="53"/>
        <v>0</v>
      </c>
      <c r="Y139" s="124">
        <f t="shared" si="54"/>
        <v>0</v>
      </c>
      <c r="Z139" s="124">
        <f t="shared" si="55"/>
        <v>0</v>
      </c>
      <c r="AA139" s="125">
        <f t="shared" si="56"/>
        <v>0</v>
      </c>
      <c r="AB139" s="124">
        <f t="shared" si="57"/>
        <v>0</v>
      </c>
      <c r="AC139" s="124">
        <f t="shared" si="58"/>
        <v>0</v>
      </c>
      <c r="AD139" s="125">
        <f t="shared" si="59"/>
        <v>0</v>
      </c>
      <c r="AE139" s="53">
        <f t="shared" si="60"/>
        <v>0</v>
      </c>
      <c r="AF139" s="118">
        <f t="shared" si="61"/>
        <v>0</v>
      </c>
      <c r="AG139" s="104"/>
    </row>
    <row r="140" spans="1:33" ht="24.95" customHeight="1" x14ac:dyDescent="0.25">
      <c r="A140" s="55"/>
      <c r="B140" s="2"/>
      <c r="C140" s="2"/>
      <c r="D140" s="4"/>
      <c r="E140" s="5"/>
      <c r="F140" s="5"/>
      <c r="G140" s="6"/>
      <c r="H140" s="6"/>
      <c r="I140" s="97">
        <f t="shared" si="42"/>
        <v>0</v>
      </c>
      <c r="J140" s="222" t="str">
        <f t="shared" si="43"/>
        <v/>
      </c>
      <c r="K140" s="98" t="str">
        <f t="shared" si="44"/>
        <v/>
      </c>
      <c r="L140" s="7"/>
      <c r="M140" s="8" t="s">
        <v>41</v>
      </c>
      <c r="N140" s="15"/>
      <c r="O140" s="15"/>
      <c r="P140" s="222" t="str">
        <f t="shared" si="45"/>
        <v/>
      </c>
      <c r="Q140" s="99">
        <f t="shared" si="46"/>
        <v>0</v>
      </c>
      <c r="R140" s="100">
        <f t="shared" si="47"/>
        <v>0</v>
      </c>
      <c r="S140" s="100">
        <f t="shared" si="48"/>
        <v>0</v>
      </c>
      <c r="T140" s="100">
        <f t="shared" si="49"/>
        <v>0</v>
      </c>
      <c r="U140" s="9">
        <f t="shared" si="50"/>
        <v>0</v>
      </c>
      <c r="V140" s="10">
        <f t="shared" si="51"/>
        <v>0</v>
      </c>
      <c r="W140" s="101">
        <f t="shared" si="52"/>
        <v>0</v>
      </c>
      <c r="X140" s="102">
        <f t="shared" si="53"/>
        <v>0</v>
      </c>
      <c r="Y140" s="124">
        <f t="shared" si="54"/>
        <v>0</v>
      </c>
      <c r="Z140" s="124">
        <f t="shared" si="55"/>
        <v>0</v>
      </c>
      <c r="AA140" s="125">
        <f t="shared" si="56"/>
        <v>0</v>
      </c>
      <c r="AB140" s="124">
        <f t="shared" si="57"/>
        <v>0</v>
      </c>
      <c r="AC140" s="124">
        <f t="shared" si="58"/>
        <v>0</v>
      </c>
      <c r="AD140" s="125">
        <f t="shared" si="59"/>
        <v>0</v>
      </c>
      <c r="AE140" s="53">
        <f t="shared" si="60"/>
        <v>0</v>
      </c>
      <c r="AF140" s="118">
        <f t="shared" si="61"/>
        <v>0</v>
      </c>
      <c r="AG140" s="104"/>
    </row>
    <row r="141" spans="1:33" ht="24.95" customHeight="1" x14ac:dyDescent="0.25">
      <c r="A141" s="55"/>
      <c r="B141" s="2"/>
      <c r="C141" s="2"/>
      <c r="D141" s="4"/>
      <c r="E141" s="5"/>
      <c r="F141" s="5"/>
      <c r="G141" s="6"/>
      <c r="H141" s="6"/>
      <c r="I141" s="97">
        <f t="shared" si="42"/>
        <v>0</v>
      </c>
      <c r="J141" s="222" t="str">
        <f t="shared" si="43"/>
        <v/>
      </c>
      <c r="K141" s="98" t="str">
        <f t="shared" si="44"/>
        <v/>
      </c>
      <c r="L141" s="7"/>
      <c r="M141" s="8" t="s">
        <v>41</v>
      </c>
      <c r="N141" s="15"/>
      <c r="O141" s="15"/>
      <c r="P141" s="222" t="str">
        <f t="shared" si="45"/>
        <v/>
      </c>
      <c r="Q141" s="99">
        <f t="shared" si="46"/>
        <v>0</v>
      </c>
      <c r="R141" s="100">
        <f t="shared" si="47"/>
        <v>0</v>
      </c>
      <c r="S141" s="100">
        <f t="shared" si="48"/>
        <v>0</v>
      </c>
      <c r="T141" s="100">
        <f t="shared" si="49"/>
        <v>0</v>
      </c>
      <c r="U141" s="9">
        <f t="shared" si="50"/>
        <v>0</v>
      </c>
      <c r="V141" s="10">
        <f t="shared" si="51"/>
        <v>0</v>
      </c>
      <c r="W141" s="101">
        <f t="shared" si="52"/>
        <v>0</v>
      </c>
      <c r="X141" s="102">
        <f t="shared" si="53"/>
        <v>0</v>
      </c>
      <c r="Y141" s="124">
        <f t="shared" si="54"/>
        <v>0</v>
      </c>
      <c r="Z141" s="124">
        <f t="shared" si="55"/>
        <v>0</v>
      </c>
      <c r="AA141" s="125">
        <f t="shared" si="56"/>
        <v>0</v>
      </c>
      <c r="AB141" s="124">
        <f t="shared" si="57"/>
        <v>0</v>
      </c>
      <c r="AC141" s="124">
        <f t="shared" si="58"/>
        <v>0</v>
      </c>
      <c r="AD141" s="125">
        <f t="shared" si="59"/>
        <v>0</v>
      </c>
      <c r="AE141" s="53">
        <f t="shared" si="60"/>
        <v>0</v>
      </c>
      <c r="AF141" s="118">
        <f t="shared" si="61"/>
        <v>0</v>
      </c>
      <c r="AG141" s="104"/>
    </row>
    <row r="142" spans="1:33" ht="24.95" customHeight="1" x14ac:dyDescent="0.25">
      <c r="A142" s="55"/>
      <c r="B142" s="2"/>
      <c r="C142" s="2"/>
      <c r="D142" s="4"/>
      <c r="E142" s="5"/>
      <c r="F142" s="5"/>
      <c r="G142" s="6"/>
      <c r="H142" s="6"/>
      <c r="I142" s="97">
        <f t="shared" si="42"/>
        <v>0</v>
      </c>
      <c r="J142" s="222" t="str">
        <f t="shared" si="43"/>
        <v/>
      </c>
      <c r="K142" s="98" t="str">
        <f t="shared" si="44"/>
        <v/>
      </c>
      <c r="L142" s="7"/>
      <c r="M142" s="8" t="s">
        <v>41</v>
      </c>
      <c r="N142" s="15"/>
      <c r="O142" s="15"/>
      <c r="P142" s="222" t="str">
        <f t="shared" si="45"/>
        <v/>
      </c>
      <c r="Q142" s="99">
        <f t="shared" si="46"/>
        <v>0</v>
      </c>
      <c r="R142" s="100">
        <f t="shared" si="47"/>
        <v>0</v>
      </c>
      <c r="S142" s="100">
        <f t="shared" si="48"/>
        <v>0</v>
      </c>
      <c r="T142" s="100">
        <f t="shared" si="49"/>
        <v>0</v>
      </c>
      <c r="U142" s="9">
        <f t="shared" si="50"/>
        <v>0</v>
      </c>
      <c r="V142" s="10">
        <f t="shared" si="51"/>
        <v>0</v>
      </c>
      <c r="W142" s="101">
        <f t="shared" si="52"/>
        <v>0</v>
      </c>
      <c r="X142" s="102">
        <f t="shared" si="53"/>
        <v>0</v>
      </c>
      <c r="Y142" s="124">
        <f t="shared" si="54"/>
        <v>0</v>
      </c>
      <c r="Z142" s="124">
        <f t="shared" si="55"/>
        <v>0</v>
      </c>
      <c r="AA142" s="125">
        <f t="shared" si="56"/>
        <v>0</v>
      </c>
      <c r="AB142" s="124">
        <f t="shared" si="57"/>
        <v>0</v>
      </c>
      <c r="AC142" s="124">
        <f t="shared" si="58"/>
        <v>0</v>
      </c>
      <c r="AD142" s="125">
        <f t="shared" si="59"/>
        <v>0</v>
      </c>
      <c r="AE142" s="53">
        <f t="shared" si="60"/>
        <v>0</v>
      </c>
      <c r="AF142" s="118">
        <f t="shared" si="61"/>
        <v>0</v>
      </c>
      <c r="AG142" s="104"/>
    </row>
    <row r="143" spans="1:33" ht="24.95" customHeight="1" x14ac:dyDescent="0.25">
      <c r="A143" s="55"/>
      <c r="B143" s="2"/>
      <c r="C143" s="2"/>
      <c r="D143" s="4"/>
      <c r="E143" s="5"/>
      <c r="F143" s="5"/>
      <c r="G143" s="6"/>
      <c r="H143" s="6"/>
      <c r="I143" s="97">
        <f t="shared" si="42"/>
        <v>0</v>
      </c>
      <c r="J143" s="222" t="str">
        <f t="shared" si="43"/>
        <v/>
      </c>
      <c r="K143" s="98" t="str">
        <f t="shared" si="44"/>
        <v/>
      </c>
      <c r="L143" s="7"/>
      <c r="M143" s="8" t="s">
        <v>41</v>
      </c>
      <c r="N143" s="15"/>
      <c r="O143" s="15"/>
      <c r="P143" s="222" t="str">
        <f t="shared" si="45"/>
        <v/>
      </c>
      <c r="Q143" s="99">
        <f t="shared" si="46"/>
        <v>0</v>
      </c>
      <c r="R143" s="100">
        <f t="shared" si="47"/>
        <v>0</v>
      </c>
      <c r="S143" s="100">
        <f t="shared" si="48"/>
        <v>0</v>
      </c>
      <c r="T143" s="100">
        <f t="shared" si="49"/>
        <v>0</v>
      </c>
      <c r="U143" s="9">
        <f t="shared" si="50"/>
        <v>0</v>
      </c>
      <c r="V143" s="10">
        <f t="shared" si="51"/>
        <v>0</v>
      </c>
      <c r="W143" s="101">
        <f t="shared" si="52"/>
        <v>0</v>
      </c>
      <c r="X143" s="102">
        <f t="shared" si="53"/>
        <v>0</v>
      </c>
      <c r="Y143" s="124">
        <f t="shared" si="54"/>
        <v>0</v>
      </c>
      <c r="Z143" s="124">
        <f t="shared" si="55"/>
        <v>0</v>
      </c>
      <c r="AA143" s="125">
        <f t="shared" si="56"/>
        <v>0</v>
      </c>
      <c r="AB143" s="124">
        <f t="shared" si="57"/>
        <v>0</v>
      </c>
      <c r="AC143" s="124">
        <f t="shared" si="58"/>
        <v>0</v>
      </c>
      <c r="AD143" s="125">
        <f t="shared" si="59"/>
        <v>0</v>
      </c>
      <c r="AE143" s="53">
        <f t="shared" si="60"/>
        <v>0</v>
      </c>
      <c r="AF143" s="118">
        <f t="shared" si="61"/>
        <v>0</v>
      </c>
      <c r="AG143" s="104"/>
    </row>
    <row r="144" spans="1:33" ht="24.95" customHeight="1" x14ac:dyDescent="0.25">
      <c r="A144" s="55"/>
      <c r="B144" s="2"/>
      <c r="C144" s="2"/>
      <c r="D144" s="4"/>
      <c r="E144" s="5"/>
      <c r="F144" s="5"/>
      <c r="G144" s="6"/>
      <c r="H144" s="6"/>
      <c r="I144" s="97">
        <f t="shared" si="42"/>
        <v>0</v>
      </c>
      <c r="J144" s="222" t="str">
        <f t="shared" si="43"/>
        <v/>
      </c>
      <c r="K144" s="98" t="str">
        <f t="shared" si="44"/>
        <v/>
      </c>
      <c r="L144" s="7"/>
      <c r="M144" s="8" t="s">
        <v>41</v>
      </c>
      <c r="N144" s="15"/>
      <c r="O144" s="15"/>
      <c r="P144" s="222" t="str">
        <f t="shared" si="45"/>
        <v/>
      </c>
      <c r="Q144" s="99">
        <f t="shared" si="46"/>
        <v>0</v>
      </c>
      <c r="R144" s="100">
        <f t="shared" si="47"/>
        <v>0</v>
      </c>
      <c r="S144" s="100">
        <f t="shared" si="48"/>
        <v>0</v>
      </c>
      <c r="T144" s="100">
        <f t="shared" si="49"/>
        <v>0</v>
      </c>
      <c r="U144" s="9">
        <f t="shared" si="50"/>
        <v>0</v>
      </c>
      <c r="V144" s="10">
        <f t="shared" si="51"/>
        <v>0</v>
      </c>
      <c r="W144" s="101">
        <f t="shared" si="52"/>
        <v>0</v>
      </c>
      <c r="X144" s="102">
        <f t="shared" si="53"/>
        <v>0</v>
      </c>
      <c r="Y144" s="124">
        <f t="shared" si="54"/>
        <v>0</v>
      </c>
      <c r="Z144" s="124">
        <f t="shared" si="55"/>
        <v>0</v>
      </c>
      <c r="AA144" s="125">
        <f t="shared" si="56"/>
        <v>0</v>
      </c>
      <c r="AB144" s="124">
        <f t="shared" si="57"/>
        <v>0</v>
      </c>
      <c r="AC144" s="124">
        <f t="shared" si="58"/>
        <v>0</v>
      </c>
      <c r="AD144" s="125">
        <f t="shared" si="59"/>
        <v>0</v>
      </c>
      <c r="AE144" s="53">
        <f t="shared" si="60"/>
        <v>0</v>
      </c>
      <c r="AF144" s="118">
        <f t="shared" si="61"/>
        <v>0</v>
      </c>
      <c r="AG144" s="104"/>
    </row>
    <row r="145" spans="1:33" ht="24.95" customHeight="1" x14ac:dyDescent="0.25">
      <c r="A145" s="55"/>
      <c r="B145" s="2"/>
      <c r="C145" s="2"/>
      <c r="D145" s="4"/>
      <c r="E145" s="5"/>
      <c r="F145" s="5"/>
      <c r="G145" s="6"/>
      <c r="H145" s="6"/>
      <c r="I145" s="97">
        <f t="shared" si="42"/>
        <v>0</v>
      </c>
      <c r="J145" s="222" t="str">
        <f t="shared" si="43"/>
        <v/>
      </c>
      <c r="K145" s="98" t="str">
        <f t="shared" si="44"/>
        <v/>
      </c>
      <c r="L145" s="7"/>
      <c r="M145" s="8" t="s">
        <v>41</v>
      </c>
      <c r="N145" s="15"/>
      <c r="O145" s="15"/>
      <c r="P145" s="222" t="str">
        <f t="shared" si="45"/>
        <v/>
      </c>
      <c r="Q145" s="99">
        <f t="shared" si="46"/>
        <v>0</v>
      </c>
      <c r="R145" s="100">
        <f t="shared" si="47"/>
        <v>0</v>
      </c>
      <c r="S145" s="100">
        <f t="shared" si="48"/>
        <v>0</v>
      </c>
      <c r="T145" s="100">
        <f t="shared" si="49"/>
        <v>0</v>
      </c>
      <c r="U145" s="9">
        <f t="shared" si="50"/>
        <v>0</v>
      </c>
      <c r="V145" s="10">
        <f t="shared" si="51"/>
        <v>0</v>
      </c>
      <c r="W145" s="101">
        <f t="shared" si="52"/>
        <v>0</v>
      </c>
      <c r="X145" s="102">
        <f t="shared" si="53"/>
        <v>0</v>
      </c>
      <c r="Y145" s="124">
        <f t="shared" si="54"/>
        <v>0</v>
      </c>
      <c r="Z145" s="124">
        <f t="shared" si="55"/>
        <v>0</v>
      </c>
      <c r="AA145" s="125">
        <f t="shared" si="56"/>
        <v>0</v>
      </c>
      <c r="AB145" s="124">
        <f t="shared" si="57"/>
        <v>0</v>
      </c>
      <c r="AC145" s="124">
        <f t="shared" si="58"/>
        <v>0</v>
      </c>
      <c r="AD145" s="125">
        <f t="shared" si="59"/>
        <v>0</v>
      </c>
      <c r="AE145" s="53">
        <f t="shared" si="60"/>
        <v>0</v>
      </c>
      <c r="AF145" s="118">
        <f t="shared" si="61"/>
        <v>0</v>
      </c>
      <c r="AG145" s="104"/>
    </row>
    <row r="146" spans="1:33" ht="24.95" customHeight="1" x14ac:dyDescent="0.25">
      <c r="A146" s="55"/>
      <c r="B146" s="2"/>
      <c r="C146" s="2"/>
      <c r="D146" s="4"/>
      <c r="E146" s="5"/>
      <c r="F146" s="5"/>
      <c r="G146" s="6"/>
      <c r="H146" s="6"/>
      <c r="I146" s="97">
        <f t="shared" si="42"/>
        <v>0</v>
      </c>
      <c r="J146" s="222" t="str">
        <f t="shared" si="43"/>
        <v/>
      </c>
      <c r="K146" s="98" t="str">
        <f t="shared" si="44"/>
        <v/>
      </c>
      <c r="L146" s="7"/>
      <c r="M146" s="8" t="s">
        <v>41</v>
      </c>
      <c r="N146" s="15"/>
      <c r="O146" s="15"/>
      <c r="P146" s="222" t="str">
        <f t="shared" si="45"/>
        <v/>
      </c>
      <c r="Q146" s="99">
        <f t="shared" si="46"/>
        <v>0</v>
      </c>
      <c r="R146" s="100">
        <f t="shared" si="47"/>
        <v>0</v>
      </c>
      <c r="S146" s="100">
        <f t="shared" si="48"/>
        <v>0</v>
      </c>
      <c r="T146" s="100">
        <f t="shared" si="49"/>
        <v>0</v>
      </c>
      <c r="U146" s="9">
        <f t="shared" si="50"/>
        <v>0</v>
      </c>
      <c r="V146" s="10">
        <f t="shared" si="51"/>
        <v>0</v>
      </c>
      <c r="W146" s="101">
        <f t="shared" si="52"/>
        <v>0</v>
      </c>
      <c r="X146" s="102">
        <f t="shared" si="53"/>
        <v>0</v>
      </c>
      <c r="Y146" s="124">
        <f t="shared" si="54"/>
        <v>0</v>
      </c>
      <c r="Z146" s="124">
        <f t="shared" si="55"/>
        <v>0</v>
      </c>
      <c r="AA146" s="125">
        <f t="shared" si="56"/>
        <v>0</v>
      </c>
      <c r="AB146" s="124">
        <f t="shared" si="57"/>
        <v>0</v>
      </c>
      <c r="AC146" s="124">
        <f t="shared" si="58"/>
        <v>0</v>
      </c>
      <c r="AD146" s="125">
        <f t="shared" si="59"/>
        <v>0</v>
      </c>
      <c r="AE146" s="53">
        <f t="shared" si="60"/>
        <v>0</v>
      </c>
      <c r="AF146" s="118">
        <f t="shared" si="61"/>
        <v>0</v>
      </c>
      <c r="AG146" s="104"/>
    </row>
    <row r="147" spans="1:33" ht="24.95" customHeight="1" x14ac:dyDescent="0.25">
      <c r="A147" s="55"/>
      <c r="B147" s="2"/>
      <c r="C147" s="2"/>
      <c r="D147" s="4"/>
      <c r="E147" s="5"/>
      <c r="F147" s="5"/>
      <c r="G147" s="6"/>
      <c r="H147" s="6"/>
      <c r="I147" s="97">
        <f t="shared" si="42"/>
        <v>0</v>
      </c>
      <c r="J147" s="222" t="str">
        <f t="shared" si="43"/>
        <v/>
      </c>
      <c r="K147" s="98" t="str">
        <f t="shared" si="44"/>
        <v/>
      </c>
      <c r="L147" s="7"/>
      <c r="M147" s="8" t="s">
        <v>41</v>
      </c>
      <c r="N147" s="15"/>
      <c r="O147" s="15"/>
      <c r="P147" s="222" t="str">
        <f t="shared" si="45"/>
        <v/>
      </c>
      <c r="Q147" s="99">
        <f t="shared" si="46"/>
        <v>0</v>
      </c>
      <c r="R147" s="100">
        <f t="shared" si="47"/>
        <v>0</v>
      </c>
      <c r="S147" s="100">
        <f t="shared" si="48"/>
        <v>0</v>
      </c>
      <c r="T147" s="100">
        <f t="shared" si="49"/>
        <v>0</v>
      </c>
      <c r="U147" s="9">
        <f t="shared" si="50"/>
        <v>0</v>
      </c>
      <c r="V147" s="10">
        <f t="shared" si="51"/>
        <v>0</v>
      </c>
      <c r="W147" s="101">
        <f t="shared" si="52"/>
        <v>0</v>
      </c>
      <c r="X147" s="102">
        <f t="shared" si="53"/>
        <v>0</v>
      </c>
      <c r="Y147" s="124">
        <f t="shared" si="54"/>
        <v>0</v>
      </c>
      <c r="Z147" s="124">
        <f t="shared" si="55"/>
        <v>0</v>
      </c>
      <c r="AA147" s="125">
        <f t="shared" si="56"/>
        <v>0</v>
      </c>
      <c r="AB147" s="124">
        <f t="shared" si="57"/>
        <v>0</v>
      </c>
      <c r="AC147" s="124">
        <f t="shared" si="58"/>
        <v>0</v>
      </c>
      <c r="AD147" s="125">
        <f t="shared" si="59"/>
        <v>0</v>
      </c>
      <c r="AE147" s="53">
        <f t="shared" si="60"/>
        <v>0</v>
      </c>
      <c r="AF147" s="118">
        <f t="shared" si="61"/>
        <v>0</v>
      </c>
      <c r="AG147" s="104"/>
    </row>
    <row r="148" spans="1:33" ht="24.95" customHeight="1" x14ac:dyDescent="0.25">
      <c r="A148" s="55"/>
      <c r="B148" s="2"/>
      <c r="C148" s="2"/>
      <c r="D148" s="4"/>
      <c r="E148" s="5"/>
      <c r="F148" s="5"/>
      <c r="G148" s="6"/>
      <c r="H148" s="6"/>
      <c r="I148" s="97">
        <f t="shared" si="42"/>
        <v>0</v>
      </c>
      <c r="J148" s="222" t="str">
        <f t="shared" si="43"/>
        <v/>
      </c>
      <c r="K148" s="98" t="str">
        <f t="shared" si="44"/>
        <v/>
      </c>
      <c r="L148" s="7"/>
      <c r="M148" s="8" t="s">
        <v>41</v>
      </c>
      <c r="N148" s="15"/>
      <c r="O148" s="15"/>
      <c r="P148" s="222" t="str">
        <f t="shared" si="45"/>
        <v/>
      </c>
      <c r="Q148" s="99">
        <f t="shared" si="46"/>
        <v>0</v>
      </c>
      <c r="R148" s="100">
        <f t="shared" si="47"/>
        <v>0</v>
      </c>
      <c r="S148" s="100">
        <f t="shared" si="48"/>
        <v>0</v>
      </c>
      <c r="T148" s="100">
        <f t="shared" si="49"/>
        <v>0</v>
      </c>
      <c r="U148" s="9">
        <f t="shared" si="50"/>
        <v>0</v>
      </c>
      <c r="V148" s="10">
        <f t="shared" si="51"/>
        <v>0</v>
      </c>
      <c r="W148" s="101">
        <f t="shared" si="52"/>
        <v>0</v>
      </c>
      <c r="X148" s="102">
        <f t="shared" si="53"/>
        <v>0</v>
      </c>
      <c r="Y148" s="124">
        <f t="shared" si="54"/>
        <v>0</v>
      </c>
      <c r="Z148" s="124">
        <f t="shared" si="55"/>
        <v>0</v>
      </c>
      <c r="AA148" s="125">
        <f t="shared" si="56"/>
        <v>0</v>
      </c>
      <c r="AB148" s="124">
        <f t="shared" si="57"/>
        <v>0</v>
      </c>
      <c r="AC148" s="124">
        <f t="shared" si="58"/>
        <v>0</v>
      </c>
      <c r="AD148" s="125">
        <f t="shared" si="59"/>
        <v>0</v>
      </c>
      <c r="AE148" s="53">
        <f t="shared" si="60"/>
        <v>0</v>
      </c>
      <c r="AF148" s="118">
        <f t="shared" si="61"/>
        <v>0</v>
      </c>
      <c r="AG148" s="104"/>
    </row>
    <row r="149" spans="1:33" ht="24.95" customHeight="1" thickBot="1" x14ac:dyDescent="0.3">
      <c r="A149" s="55"/>
      <c r="B149" s="2"/>
      <c r="C149" s="2"/>
      <c r="D149" s="4"/>
      <c r="E149" s="5"/>
      <c r="F149" s="5"/>
      <c r="G149" s="6"/>
      <c r="H149" s="6"/>
      <c r="I149" s="97">
        <f t="shared" si="42"/>
        <v>0</v>
      </c>
      <c r="J149" s="222" t="str">
        <f t="shared" si="43"/>
        <v/>
      </c>
      <c r="K149" s="98" t="str">
        <f t="shared" si="44"/>
        <v/>
      </c>
      <c r="L149" s="7"/>
      <c r="M149" s="8" t="s">
        <v>41</v>
      </c>
      <c r="N149" s="15"/>
      <c r="O149" s="15"/>
      <c r="P149" s="222" t="str">
        <f t="shared" si="45"/>
        <v/>
      </c>
      <c r="Q149" s="99">
        <f t="shared" si="46"/>
        <v>0</v>
      </c>
      <c r="R149" s="100">
        <f t="shared" si="47"/>
        <v>0</v>
      </c>
      <c r="S149" s="100">
        <f t="shared" si="48"/>
        <v>0</v>
      </c>
      <c r="T149" s="100">
        <f t="shared" si="49"/>
        <v>0</v>
      </c>
      <c r="U149" s="9">
        <f t="shared" si="50"/>
        <v>0</v>
      </c>
      <c r="V149" s="10">
        <f t="shared" si="51"/>
        <v>0</v>
      </c>
      <c r="W149" s="101">
        <f t="shared" si="52"/>
        <v>0</v>
      </c>
      <c r="X149" s="102">
        <f t="shared" si="53"/>
        <v>0</v>
      </c>
      <c r="Y149" s="124">
        <f t="shared" si="54"/>
        <v>0</v>
      </c>
      <c r="Z149" s="124">
        <f t="shared" si="55"/>
        <v>0</v>
      </c>
      <c r="AA149" s="125">
        <f t="shared" si="56"/>
        <v>0</v>
      </c>
      <c r="AB149" s="124">
        <f t="shared" si="57"/>
        <v>0</v>
      </c>
      <c r="AC149" s="124">
        <f t="shared" si="58"/>
        <v>0</v>
      </c>
      <c r="AD149" s="125">
        <f t="shared" si="59"/>
        <v>0</v>
      </c>
      <c r="AE149" s="53">
        <f t="shared" si="60"/>
        <v>0</v>
      </c>
      <c r="AF149" s="118">
        <f t="shared" si="61"/>
        <v>0</v>
      </c>
      <c r="AG149" s="104"/>
    </row>
    <row r="150" spans="1:33" ht="41.25" customHeight="1" thickBot="1" x14ac:dyDescent="0.3">
      <c r="A150" s="156">
        <f>IF(SUM(A6:A149)&gt;0,LARGE($A$6:$A$149,1),0)</f>
        <v>0</v>
      </c>
      <c r="B150" s="126"/>
      <c r="C150" s="126"/>
      <c r="D150" s="127"/>
      <c r="E150" s="128"/>
      <c r="F150" s="128"/>
      <c r="G150" s="129"/>
      <c r="H150" s="129"/>
      <c r="I150" s="130"/>
      <c r="J150" s="131"/>
      <c r="K150" s="132"/>
      <c r="L150" s="11"/>
      <c r="M150" s="12"/>
      <c r="N150" s="13"/>
      <c r="O150" s="13"/>
      <c r="P150" s="13"/>
      <c r="Q150" s="133"/>
      <c r="R150" s="133"/>
      <c r="S150" s="133"/>
      <c r="T150" s="133"/>
      <c r="U150" s="57">
        <f>ROUND(SUM(U6:U149),2)</f>
        <v>0</v>
      </c>
      <c r="V150" s="14"/>
      <c r="W150" s="134"/>
      <c r="X150" s="135"/>
      <c r="Y150" s="135"/>
      <c r="Z150" s="134"/>
      <c r="AA150" s="136"/>
      <c r="AB150" s="134"/>
      <c r="AC150" s="134"/>
      <c r="AD150" s="136"/>
      <c r="AE150" s="137">
        <f>ROUND(SUM(AE6:AE149),2)</f>
        <v>0</v>
      </c>
      <c r="AF150" s="54">
        <f>ROUND(SUM(AF6:AF149),2)</f>
        <v>0</v>
      </c>
      <c r="AG150" s="104"/>
    </row>
  </sheetData>
  <sheetProtection algorithmName="SHA-512" hashValue="zb1j21EqkD5FLjvYQozsHlpbWPGtT8Bfz5aO2l9ByHRBMaYEMLV+ISJe2LtFHgU81bOIqFuXWU71hE5vDkRdBA==" saltValue="tWrp2y9MYvnh1OX2xHZPgw==" spinCount="100000" sheet="1" objects="1" scenarios="1"/>
  <dataConsolidate/>
  <mergeCells count="10">
    <mergeCell ref="A3:AF3"/>
    <mergeCell ref="B4:C4"/>
    <mergeCell ref="E4:F4"/>
    <mergeCell ref="G4:H4"/>
    <mergeCell ref="I4:J4"/>
    <mergeCell ref="L4:M4"/>
    <mergeCell ref="N4:R4"/>
    <mergeCell ref="S4:U4"/>
    <mergeCell ref="V4:W4"/>
    <mergeCell ref="Z4:AF4"/>
  </mergeCells>
  <conditionalFormatting sqref="J6:J149">
    <cfRule type="cellIs" dxfId="10" priority="3" operator="notEqual">
      <formula>"ok"</formula>
    </cfRule>
  </conditionalFormatting>
  <conditionalFormatting sqref="J6:J150">
    <cfRule type="cellIs" dxfId="9" priority="4" operator="equal">
      <formula>"Errore! Verificare Giorni"</formula>
    </cfRule>
  </conditionalFormatting>
  <conditionalFormatting sqref="P6:P149">
    <cfRule type="cellIs" dxfId="8" priority="1" operator="notEqual">
      <formula>"ok"</formula>
    </cfRule>
    <cfRule type="cellIs" dxfId="7" priority="2" operator="equal">
      <formula>"Errore! Verificare Giorni"</formula>
    </cfRule>
  </conditionalFormatting>
  <dataValidations count="15">
    <dataValidation type="decimal" allowBlank="1" showInputMessage="1" showErrorMessage="1" error="ISEE tra 0,00 e 20.000,00" prompt="Compilare sempre" sqref="L6:L149" xr:uid="{00000000-0002-0000-0200-000000000000}">
      <formula1>0</formula1>
      <formula2>20000</formula2>
    </dataValidation>
    <dataValidation type="list" allowBlank="1" showInputMessage="1" showErrorMessage="1" sqref="RDX982846:RDX983187 SZ6:SZ149 ACV6:ACV149 AMR6:AMR149 AWN6:AWN149 BGJ6:BGJ149 BQF6:BQF149 CAB6:CAB149 CJX6:CJX149 CTT6:CTT149 DDP6:DDP149 DNL6:DNL149 DXH6:DXH149 EHD6:EHD149 EQZ6:EQZ149 FAV6:FAV149 FKR6:FKR149 FUN6:FUN149 GEJ6:GEJ149 GOF6:GOF149 GYB6:GYB149 HHX6:HHX149 HRT6:HRT149 IBP6:IBP149 ILL6:ILL149 IVH6:IVH149 JFD6:JFD149 JOZ6:JOZ149 JYV6:JYV149 KIR6:KIR149 KSN6:KSN149 LCJ6:LCJ149 LMF6:LMF149 LWB6:LWB149 MFX6:MFX149 MPT6:MPT149 MZP6:MZP149 NJL6:NJL149 NTH6:NTH149 ODD6:ODD149 OMZ6:OMZ149 OWV6:OWV149 PGR6:PGR149 PQN6:PQN149 QAJ6:QAJ149 QKF6:QKF149 QUB6:QUB149 RDX6:RDX149 RNT6:RNT149 RXP6:RXP149 SHL6:SHL149 SRH6:SRH149 TBD6:TBD149 TKZ6:TKZ149 TUV6:TUV149 UER6:UER149 UON6:UON149 UYJ6:UYJ149 VIF6:VIF149 VSB6:VSB149 WBX6:WBX149 WLT6:WLT149 WVP6:WVP149 QUB982846:QUB983187 RNT982846:RNT983187 JD65342:JD65683 SZ65342:SZ65683 ACV65342:ACV65683 AMR65342:AMR65683 AWN65342:AWN65683 BGJ65342:BGJ65683 BQF65342:BQF65683 CAB65342:CAB65683 CJX65342:CJX65683 CTT65342:CTT65683 DDP65342:DDP65683 DNL65342:DNL65683 DXH65342:DXH65683 EHD65342:EHD65683 EQZ65342:EQZ65683 FAV65342:FAV65683 FKR65342:FKR65683 FUN65342:FUN65683 GEJ65342:GEJ65683 GOF65342:GOF65683 GYB65342:GYB65683 HHX65342:HHX65683 HRT65342:HRT65683 IBP65342:IBP65683 ILL65342:ILL65683 IVH65342:IVH65683 JFD65342:JFD65683 JOZ65342:JOZ65683 JYV65342:JYV65683 KIR65342:KIR65683 KSN65342:KSN65683 LCJ65342:LCJ65683 LMF65342:LMF65683 LWB65342:LWB65683 MFX65342:MFX65683 MPT65342:MPT65683 MZP65342:MZP65683 NJL65342:NJL65683 NTH65342:NTH65683 ODD65342:ODD65683 OMZ65342:OMZ65683 OWV65342:OWV65683 PGR65342:PGR65683 PQN65342:PQN65683 QAJ65342:QAJ65683 QKF65342:QKF65683 QUB65342:QUB65683 RDX65342:RDX65683 RNT65342:RNT65683 RXP65342:RXP65683 SHL65342:SHL65683 SRH65342:SRH65683 TBD65342:TBD65683 TKZ65342:TKZ65683 TUV65342:TUV65683 UER65342:UER65683 UON65342:UON65683 UYJ65342:UYJ65683 VIF65342:VIF65683 VSB65342:VSB65683 WBX65342:WBX65683 WLT65342:WLT65683 WVP65342:WVP65683 RXP982846:RXP983187 JD130878:JD131219 SZ130878:SZ131219 ACV130878:ACV131219 AMR130878:AMR131219 AWN130878:AWN131219 BGJ130878:BGJ131219 BQF130878:BQF131219 CAB130878:CAB131219 CJX130878:CJX131219 CTT130878:CTT131219 DDP130878:DDP131219 DNL130878:DNL131219 DXH130878:DXH131219 EHD130878:EHD131219 EQZ130878:EQZ131219 FAV130878:FAV131219 FKR130878:FKR131219 FUN130878:FUN131219 GEJ130878:GEJ131219 GOF130878:GOF131219 GYB130878:GYB131219 HHX130878:HHX131219 HRT130878:HRT131219 IBP130878:IBP131219 ILL130878:ILL131219 IVH130878:IVH131219 JFD130878:JFD131219 JOZ130878:JOZ131219 JYV130878:JYV131219 KIR130878:KIR131219 KSN130878:KSN131219 LCJ130878:LCJ131219 LMF130878:LMF131219 LWB130878:LWB131219 MFX130878:MFX131219 MPT130878:MPT131219 MZP130878:MZP131219 NJL130878:NJL131219 NTH130878:NTH131219 ODD130878:ODD131219 OMZ130878:OMZ131219 OWV130878:OWV131219 PGR130878:PGR131219 PQN130878:PQN131219 QAJ130878:QAJ131219 QKF130878:QKF131219 QUB130878:QUB131219 RDX130878:RDX131219 RNT130878:RNT131219 RXP130878:RXP131219 SHL130878:SHL131219 SRH130878:SRH131219 TBD130878:TBD131219 TKZ130878:TKZ131219 TUV130878:TUV131219 UER130878:UER131219 UON130878:UON131219 UYJ130878:UYJ131219 VIF130878:VIF131219 VSB130878:VSB131219 WBX130878:WBX131219 WLT130878:WLT131219 WVP130878:WVP131219 SHL982846:SHL983187 JD196414:JD196755 SZ196414:SZ196755 ACV196414:ACV196755 AMR196414:AMR196755 AWN196414:AWN196755 BGJ196414:BGJ196755 BQF196414:BQF196755 CAB196414:CAB196755 CJX196414:CJX196755 CTT196414:CTT196755 DDP196414:DDP196755 DNL196414:DNL196755 DXH196414:DXH196755 EHD196414:EHD196755 EQZ196414:EQZ196755 FAV196414:FAV196755 FKR196414:FKR196755 FUN196414:FUN196755 GEJ196414:GEJ196755 GOF196414:GOF196755 GYB196414:GYB196755 HHX196414:HHX196755 HRT196414:HRT196755 IBP196414:IBP196755 ILL196414:ILL196755 IVH196414:IVH196755 JFD196414:JFD196755 JOZ196414:JOZ196755 JYV196414:JYV196755 KIR196414:KIR196755 KSN196414:KSN196755 LCJ196414:LCJ196755 LMF196414:LMF196755 LWB196414:LWB196755 MFX196414:MFX196755 MPT196414:MPT196755 MZP196414:MZP196755 NJL196414:NJL196755 NTH196414:NTH196755 ODD196414:ODD196755 OMZ196414:OMZ196755 OWV196414:OWV196755 PGR196414:PGR196755 PQN196414:PQN196755 QAJ196414:QAJ196755 QKF196414:QKF196755 QUB196414:QUB196755 RDX196414:RDX196755 RNT196414:RNT196755 RXP196414:RXP196755 SHL196414:SHL196755 SRH196414:SRH196755 TBD196414:TBD196755 TKZ196414:TKZ196755 TUV196414:TUV196755 UER196414:UER196755 UON196414:UON196755 UYJ196414:UYJ196755 VIF196414:VIF196755 VSB196414:VSB196755 WBX196414:WBX196755 WLT196414:WLT196755 WVP196414:WVP196755 SRH982846:SRH983187 JD261950:JD262291 SZ261950:SZ262291 ACV261950:ACV262291 AMR261950:AMR262291 AWN261950:AWN262291 BGJ261950:BGJ262291 BQF261950:BQF262291 CAB261950:CAB262291 CJX261950:CJX262291 CTT261950:CTT262291 DDP261950:DDP262291 DNL261950:DNL262291 DXH261950:DXH262291 EHD261950:EHD262291 EQZ261950:EQZ262291 FAV261950:FAV262291 FKR261950:FKR262291 FUN261950:FUN262291 GEJ261950:GEJ262291 GOF261950:GOF262291 GYB261950:GYB262291 HHX261950:HHX262291 HRT261950:HRT262291 IBP261950:IBP262291 ILL261950:ILL262291 IVH261950:IVH262291 JFD261950:JFD262291 JOZ261950:JOZ262291 JYV261950:JYV262291 KIR261950:KIR262291 KSN261950:KSN262291 LCJ261950:LCJ262291 LMF261950:LMF262291 LWB261950:LWB262291 MFX261950:MFX262291 MPT261950:MPT262291 MZP261950:MZP262291 NJL261950:NJL262291 NTH261950:NTH262291 ODD261950:ODD262291 OMZ261950:OMZ262291 OWV261950:OWV262291 PGR261950:PGR262291 PQN261950:PQN262291 QAJ261950:QAJ262291 QKF261950:QKF262291 QUB261950:QUB262291 RDX261950:RDX262291 RNT261950:RNT262291 RXP261950:RXP262291 SHL261950:SHL262291 SRH261950:SRH262291 TBD261950:TBD262291 TKZ261950:TKZ262291 TUV261950:TUV262291 UER261950:UER262291 UON261950:UON262291 UYJ261950:UYJ262291 VIF261950:VIF262291 VSB261950:VSB262291 WBX261950:WBX262291 WLT261950:WLT262291 WVP261950:WVP262291 TBD982846:TBD983187 JD327486:JD327827 SZ327486:SZ327827 ACV327486:ACV327827 AMR327486:AMR327827 AWN327486:AWN327827 BGJ327486:BGJ327827 BQF327486:BQF327827 CAB327486:CAB327827 CJX327486:CJX327827 CTT327486:CTT327827 DDP327486:DDP327827 DNL327486:DNL327827 DXH327486:DXH327827 EHD327486:EHD327827 EQZ327486:EQZ327827 FAV327486:FAV327827 FKR327486:FKR327827 FUN327486:FUN327827 GEJ327486:GEJ327827 GOF327486:GOF327827 GYB327486:GYB327827 HHX327486:HHX327827 HRT327486:HRT327827 IBP327486:IBP327827 ILL327486:ILL327827 IVH327486:IVH327827 JFD327486:JFD327827 JOZ327486:JOZ327827 JYV327486:JYV327827 KIR327486:KIR327827 KSN327486:KSN327827 LCJ327486:LCJ327827 LMF327486:LMF327827 LWB327486:LWB327827 MFX327486:MFX327827 MPT327486:MPT327827 MZP327486:MZP327827 NJL327486:NJL327827 NTH327486:NTH327827 ODD327486:ODD327827 OMZ327486:OMZ327827 OWV327486:OWV327827 PGR327486:PGR327827 PQN327486:PQN327827 QAJ327486:QAJ327827 QKF327486:QKF327827 QUB327486:QUB327827 RDX327486:RDX327827 RNT327486:RNT327827 RXP327486:RXP327827 SHL327486:SHL327827 SRH327486:SRH327827 TBD327486:TBD327827 TKZ327486:TKZ327827 TUV327486:TUV327827 UER327486:UER327827 UON327486:UON327827 UYJ327486:UYJ327827 VIF327486:VIF327827 VSB327486:VSB327827 WBX327486:WBX327827 WLT327486:WLT327827 WVP327486:WVP327827 TKZ982846:TKZ983187 JD393022:JD393363 SZ393022:SZ393363 ACV393022:ACV393363 AMR393022:AMR393363 AWN393022:AWN393363 BGJ393022:BGJ393363 BQF393022:BQF393363 CAB393022:CAB393363 CJX393022:CJX393363 CTT393022:CTT393363 DDP393022:DDP393363 DNL393022:DNL393363 DXH393022:DXH393363 EHD393022:EHD393363 EQZ393022:EQZ393363 FAV393022:FAV393363 FKR393022:FKR393363 FUN393022:FUN393363 GEJ393022:GEJ393363 GOF393022:GOF393363 GYB393022:GYB393363 HHX393022:HHX393363 HRT393022:HRT393363 IBP393022:IBP393363 ILL393022:ILL393363 IVH393022:IVH393363 JFD393022:JFD393363 JOZ393022:JOZ393363 JYV393022:JYV393363 KIR393022:KIR393363 KSN393022:KSN393363 LCJ393022:LCJ393363 LMF393022:LMF393363 LWB393022:LWB393363 MFX393022:MFX393363 MPT393022:MPT393363 MZP393022:MZP393363 NJL393022:NJL393363 NTH393022:NTH393363 ODD393022:ODD393363 OMZ393022:OMZ393363 OWV393022:OWV393363 PGR393022:PGR393363 PQN393022:PQN393363 QAJ393022:QAJ393363 QKF393022:QKF393363 QUB393022:QUB393363 RDX393022:RDX393363 RNT393022:RNT393363 RXP393022:RXP393363 SHL393022:SHL393363 SRH393022:SRH393363 TBD393022:TBD393363 TKZ393022:TKZ393363 TUV393022:TUV393363 UER393022:UER393363 UON393022:UON393363 UYJ393022:UYJ393363 VIF393022:VIF393363 VSB393022:VSB393363 WBX393022:WBX393363 WLT393022:WLT393363 WVP393022:WVP393363 TUV982846:TUV983187 JD458558:JD458899 SZ458558:SZ458899 ACV458558:ACV458899 AMR458558:AMR458899 AWN458558:AWN458899 BGJ458558:BGJ458899 BQF458558:BQF458899 CAB458558:CAB458899 CJX458558:CJX458899 CTT458558:CTT458899 DDP458558:DDP458899 DNL458558:DNL458899 DXH458558:DXH458899 EHD458558:EHD458899 EQZ458558:EQZ458899 FAV458558:FAV458899 FKR458558:FKR458899 FUN458558:FUN458899 GEJ458558:GEJ458899 GOF458558:GOF458899 GYB458558:GYB458899 HHX458558:HHX458899 HRT458558:HRT458899 IBP458558:IBP458899 ILL458558:ILL458899 IVH458558:IVH458899 JFD458558:JFD458899 JOZ458558:JOZ458899 JYV458558:JYV458899 KIR458558:KIR458899 KSN458558:KSN458899 LCJ458558:LCJ458899 LMF458558:LMF458899 LWB458558:LWB458899 MFX458558:MFX458899 MPT458558:MPT458899 MZP458558:MZP458899 NJL458558:NJL458899 NTH458558:NTH458899 ODD458558:ODD458899 OMZ458558:OMZ458899 OWV458558:OWV458899 PGR458558:PGR458899 PQN458558:PQN458899 QAJ458558:QAJ458899 QKF458558:QKF458899 QUB458558:QUB458899 RDX458558:RDX458899 RNT458558:RNT458899 RXP458558:RXP458899 SHL458558:SHL458899 SRH458558:SRH458899 TBD458558:TBD458899 TKZ458558:TKZ458899 TUV458558:TUV458899 UER458558:UER458899 UON458558:UON458899 UYJ458558:UYJ458899 VIF458558:VIF458899 VSB458558:VSB458899 WBX458558:WBX458899 WLT458558:WLT458899 WVP458558:WVP458899 UER982846:UER983187 JD524094:JD524435 SZ524094:SZ524435 ACV524094:ACV524435 AMR524094:AMR524435 AWN524094:AWN524435 BGJ524094:BGJ524435 BQF524094:BQF524435 CAB524094:CAB524435 CJX524094:CJX524435 CTT524094:CTT524435 DDP524094:DDP524435 DNL524094:DNL524435 DXH524094:DXH524435 EHD524094:EHD524435 EQZ524094:EQZ524435 FAV524094:FAV524435 FKR524094:FKR524435 FUN524094:FUN524435 GEJ524094:GEJ524435 GOF524094:GOF524435 GYB524094:GYB524435 HHX524094:HHX524435 HRT524094:HRT524435 IBP524094:IBP524435 ILL524094:ILL524435 IVH524094:IVH524435 JFD524094:JFD524435 JOZ524094:JOZ524435 JYV524094:JYV524435 KIR524094:KIR524435 KSN524094:KSN524435 LCJ524094:LCJ524435 LMF524094:LMF524435 LWB524094:LWB524435 MFX524094:MFX524435 MPT524094:MPT524435 MZP524094:MZP524435 NJL524094:NJL524435 NTH524094:NTH524435 ODD524094:ODD524435 OMZ524094:OMZ524435 OWV524094:OWV524435 PGR524094:PGR524435 PQN524094:PQN524435 QAJ524094:QAJ524435 QKF524094:QKF524435 QUB524094:QUB524435 RDX524094:RDX524435 RNT524094:RNT524435 RXP524094:RXP524435 SHL524094:SHL524435 SRH524094:SRH524435 TBD524094:TBD524435 TKZ524094:TKZ524435 TUV524094:TUV524435 UER524094:UER524435 UON524094:UON524435 UYJ524094:UYJ524435 VIF524094:VIF524435 VSB524094:VSB524435 WBX524094:WBX524435 WLT524094:WLT524435 WVP524094:WVP524435 UON982846:UON983187 JD589630:JD589971 SZ589630:SZ589971 ACV589630:ACV589971 AMR589630:AMR589971 AWN589630:AWN589971 BGJ589630:BGJ589971 BQF589630:BQF589971 CAB589630:CAB589971 CJX589630:CJX589971 CTT589630:CTT589971 DDP589630:DDP589971 DNL589630:DNL589971 DXH589630:DXH589971 EHD589630:EHD589971 EQZ589630:EQZ589971 FAV589630:FAV589971 FKR589630:FKR589971 FUN589630:FUN589971 GEJ589630:GEJ589971 GOF589630:GOF589971 GYB589630:GYB589971 HHX589630:HHX589971 HRT589630:HRT589971 IBP589630:IBP589971 ILL589630:ILL589971 IVH589630:IVH589971 JFD589630:JFD589971 JOZ589630:JOZ589971 JYV589630:JYV589971 KIR589630:KIR589971 KSN589630:KSN589971 LCJ589630:LCJ589971 LMF589630:LMF589971 LWB589630:LWB589971 MFX589630:MFX589971 MPT589630:MPT589971 MZP589630:MZP589971 NJL589630:NJL589971 NTH589630:NTH589971 ODD589630:ODD589971 OMZ589630:OMZ589971 OWV589630:OWV589971 PGR589630:PGR589971 PQN589630:PQN589971 QAJ589630:QAJ589971 QKF589630:QKF589971 QUB589630:QUB589971 RDX589630:RDX589971 RNT589630:RNT589971 RXP589630:RXP589971 SHL589630:SHL589971 SRH589630:SRH589971 TBD589630:TBD589971 TKZ589630:TKZ589971 TUV589630:TUV589971 UER589630:UER589971 UON589630:UON589971 UYJ589630:UYJ589971 VIF589630:VIF589971 VSB589630:VSB589971 WBX589630:WBX589971 WLT589630:WLT589971 WVP589630:WVP589971 UYJ982846:UYJ983187 JD655166:JD655507 SZ655166:SZ655507 ACV655166:ACV655507 AMR655166:AMR655507 AWN655166:AWN655507 BGJ655166:BGJ655507 BQF655166:BQF655507 CAB655166:CAB655507 CJX655166:CJX655507 CTT655166:CTT655507 DDP655166:DDP655507 DNL655166:DNL655507 DXH655166:DXH655507 EHD655166:EHD655507 EQZ655166:EQZ655507 FAV655166:FAV655507 FKR655166:FKR655507 FUN655166:FUN655507 GEJ655166:GEJ655507 GOF655166:GOF655507 GYB655166:GYB655507 HHX655166:HHX655507 HRT655166:HRT655507 IBP655166:IBP655507 ILL655166:ILL655507 IVH655166:IVH655507 JFD655166:JFD655507 JOZ655166:JOZ655507 JYV655166:JYV655507 KIR655166:KIR655507 KSN655166:KSN655507 LCJ655166:LCJ655507 LMF655166:LMF655507 LWB655166:LWB655507 MFX655166:MFX655507 MPT655166:MPT655507 MZP655166:MZP655507 NJL655166:NJL655507 NTH655166:NTH655507 ODD655166:ODD655507 OMZ655166:OMZ655507 OWV655166:OWV655507 PGR655166:PGR655507 PQN655166:PQN655507 QAJ655166:QAJ655507 QKF655166:QKF655507 QUB655166:QUB655507 RDX655166:RDX655507 RNT655166:RNT655507 RXP655166:RXP655507 SHL655166:SHL655507 SRH655166:SRH655507 TBD655166:TBD655507 TKZ655166:TKZ655507 TUV655166:TUV655507 UER655166:UER655507 UON655166:UON655507 UYJ655166:UYJ655507 VIF655166:VIF655507 VSB655166:VSB655507 WBX655166:WBX655507 WLT655166:WLT655507 WVP655166:WVP655507 VIF982846:VIF983187 JD720702:JD721043 SZ720702:SZ721043 ACV720702:ACV721043 AMR720702:AMR721043 AWN720702:AWN721043 BGJ720702:BGJ721043 BQF720702:BQF721043 CAB720702:CAB721043 CJX720702:CJX721043 CTT720702:CTT721043 DDP720702:DDP721043 DNL720702:DNL721043 DXH720702:DXH721043 EHD720702:EHD721043 EQZ720702:EQZ721043 FAV720702:FAV721043 FKR720702:FKR721043 FUN720702:FUN721043 GEJ720702:GEJ721043 GOF720702:GOF721043 GYB720702:GYB721043 HHX720702:HHX721043 HRT720702:HRT721043 IBP720702:IBP721043 ILL720702:ILL721043 IVH720702:IVH721043 JFD720702:JFD721043 JOZ720702:JOZ721043 JYV720702:JYV721043 KIR720702:KIR721043 KSN720702:KSN721043 LCJ720702:LCJ721043 LMF720702:LMF721043 LWB720702:LWB721043 MFX720702:MFX721043 MPT720702:MPT721043 MZP720702:MZP721043 NJL720702:NJL721043 NTH720702:NTH721043 ODD720702:ODD721043 OMZ720702:OMZ721043 OWV720702:OWV721043 PGR720702:PGR721043 PQN720702:PQN721043 QAJ720702:QAJ721043 QKF720702:QKF721043 QUB720702:QUB721043 RDX720702:RDX721043 RNT720702:RNT721043 RXP720702:RXP721043 SHL720702:SHL721043 SRH720702:SRH721043 TBD720702:TBD721043 TKZ720702:TKZ721043 TUV720702:TUV721043 UER720702:UER721043 UON720702:UON721043 UYJ720702:UYJ721043 VIF720702:VIF721043 VSB720702:VSB721043 WBX720702:WBX721043 WLT720702:WLT721043 WVP720702:WVP721043 VSB982846:VSB983187 JD786238:JD786579 SZ786238:SZ786579 ACV786238:ACV786579 AMR786238:AMR786579 AWN786238:AWN786579 BGJ786238:BGJ786579 BQF786238:BQF786579 CAB786238:CAB786579 CJX786238:CJX786579 CTT786238:CTT786579 DDP786238:DDP786579 DNL786238:DNL786579 DXH786238:DXH786579 EHD786238:EHD786579 EQZ786238:EQZ786579 FAV786238:FAV786579 FKR786238:FKR786579 FUN786238:FUN786579 GEJ786238:GEJ786579 GOF786238:GOF786579 GYB786238:GYB786579 HHX786238:HHX786579 HRT786238:HRT786579 IBP786238:IBP786579 ILL786238:ILL786579 IVH786238:IVH786579 JFD786238:JFD786579 JOZ786238:JOZ786579 JYV786238:JYV786579 KIR786238:KIR786579 KSN786238:KSN786579 LCJ786238:LCJ786579 LMF786238:LMF786579 LWB786238:LWB786579 MFX786238:MFX786579 MPT786238:MPT786579 MZP786238:MZP786579 NJL786238:NJL786579 NTH786238:NTH786579 ODD786238:ODD786579 OMZ786238:OMZ786579 OWV786238:OWV786579 PGR786238:PGR786579 PQN786238:PQN786579 QAJ786238:QAJ786579 QKF786238:QKF786579 QUB786238:QUB786579 RDX786238:RDX786579 RNT786238:RNT786579 RXP786238:RXP786579 SHL786238:SHL786579 SRH786238:SRH786579 TBD786238:TBD786579 TKZ786238:TKZ786579 TUV786238:TUV786579 UER786238:UER786579 UON786238:UON786579 UYJ786238:UYJ786579 VIF786238:VIF786579 VSB786238:VSB786579 WBX786238:WBX786579 WLT786238:WLT786579 WVP786238:WVP786579 WBX982846:WBX983187 JD851774:JD852115 SZ851774:SZ852115 ACV851774:ACV852115 AMR851774:AMR852115 AWN851774:AWN852115 BGJ851774:BGJ852115 BQF851774:BQF852115 CAB851774:CAB852115 CJX851774:CJX852115 CTT851774:CTT852115 DDP851774:DDP852115 DNL851774:DNL852115 DXH851774:DXH852115 EHD851774:EHD852115 EQZ851774:EQZ852115 FAV851774:FAV852115 FKR851774:FKR852115 FUN851774:FUN852115 GEJ851774:GEJ852115 GOF851774:GOF852115 GYB851774:GYB852115 HHX851774:HHX852115 HRT851774:HRT852115 IBP851774:IBP852115 ILL851774:ILL852115 IVH851774:IVH852115 JFD851774:JFD852115 JOZ851774:JOZ852115 JYV851774:JYV852115 KIR851774:KIR852115 KSN851774:KSN852115 LCJ851774:LCJ852115 LMF851774:LMF852115 LWB851774:LWB852115 MFX851774:MFX852115 MPT851774:MPT852115 MZP851774:MZP852115 NJL851774:NJL852115 NTH851774:NTH852115 ODD851774:ODD852115 OMZ851774:OMZ852115 OWV851774:OWV852115 PGR851774:PGR852115 PQN851774:PQN852115 QAJ851774:QAJ852115 QKF851774:QKF852115 QUB851774:QUB852115 RDX851774:RDX852115 RNT851774:RNT852115 RXP851774:RXP852115 SHL851774:SHL852115 SRH851774:SRH852115 TBD851774:TBD852115 TKZ851774:TKZ852115 TUV851774:TUV852115 UER851774:UER852115 UON851774:UON852115 UYJ851774:UYJ852115 VIF851774:VIF852115 VSB851774:VSB852115 WBX851774:WBX852115 WLT851774:WLT852115 WVP851774:WVP852115 WLT982846:WLT983187 JD917310:JD917651 SZ917310:SZ917651 ACV917310:ACV917651 AMR917310:AMR917651 AWN917310:AWN917651 BGJ917310:BGJ917651 BQF917310:BQF917651 CAB917310:CAB917651 CJX917310:CJX917651 CTT917310:CTT917651 DDP917310:DDP917651 DNL917310:DNL917651 DXH917310:DXH917651 EHD917310:EHD917651 EQZ917310:EQZ917651 FAV917310:FAV917651 FKR917310:FKR917651 FUN917310:FUN917651 GEJ917310:GEJ917651 GOF917310:GOF917651 GYB917310:GYB917651 HHX917310:HHX917651 HRT917310:HRT917651 IBP917310:IBP917651 ILL917310:ILL917651 IVH917310:IVH917651 JFD917310:JFD917651 JOZ917310:JOZ917651 JYV917310:JYV917651 KIR917310:KIR917651 KSN917310:KSN917651 LCJ917310:LCJ917651 LMF917310:LMF917651 LWB917310:LWB917651 MFX917310:MFX917651 MPT917310:MPT917651 MZP917310:MZP917651 NJL917310:NJL917651 NTH917310:NTH917651 ODD917310:ODD917651 OMZ917310:OMZ917651 OWV917310:OWV917651 PGR917310:PGR917651 PQN917310:PQN917651 QAJ917310:QAJ917651 QKF917310:QKF917651 QUB917310:QUB917651 RDX917310:RDX917651 RNT917310:RNT917651 RXP917310:RXP917651 SHL917310:SHL917651 SRH917310:SRH917651 TBD917310:TBD917651 TKZ917310:TKZ917651 TUV917310:TUV917651 UER917310:UER917651 UON917310:UON917651 UYJ917310:UYJ917651 VIF917310:VIF917651 VSB917310:VSB917651 WBX917310:WBX917651 WLT917310:WLT917651 WVP917310:WVP917651 WVP982846:WVP983187 JD982846:JD983187 SZ982846:SZ983187 ACV982846:ACV983187 AMR982846:AMR983187 AWN982846:AWN983187 BGJ982846:BGJ983187 BQF982846:BQF983187 CAB982846:CAB983187 CJX982846:CJX983187 CTT982846:CTT983187 DDP982846:DDP983187 DNL982846:DNL983187 DXH982846:DXH983187 EHD982846:EHD983187 EQZ982846:EQZ983187 FAV982846:FAV983187 FKR982846:FKR983187 FUN982846:FUN983187 GEJ982846:GEJ983187 GOF982846:GOF983187 GYB982846:GYB983187 HHX982846:HHX983187 HRT982846:HRT983187 IBP982846:IBP983187 ILL982846:ILL983187 IVH982846:IVH983187 JFD982846:JFD983187 JOZ982846:JOZ983187 JYV982846:JYV983187 KIR982846:KIR983187 KSN982846:KSN983187 LCJ982846:LCJ983187 LMF982846:LMF983187 LWB982846:LWB983187 MFX982846:MFX983187 MPT982846:MPT983187 MZP982846:MZP983187 NJL982846:NJL983187 NTH982846:NTH983187 ODD982846:ODD983187 OMZ982846:OMZ983187 OWV982846:OWV983187 PGR982846:PGR983187 PQN982846:PQN983187 QAJ982846:QAJ983187 QKF982846:QKF983187 JD6:JD149" xr:uid="{00000000-0002-0000-0200-000001000000}">
      <formula1>STRUTTURE_SRSR24H</formula1>
    </dataValidation>
    <dataValidation type="list" allowBlank="1" showInputMessage="1" showErrorMessage="1" sqref="REG982846:REG983187 TI6:TI149 ADE6:ADE149 ANA6:ANA149 AWW6:AWW149 BGS6:BGS149 BQO6:BQO149 CAK6:CAK149 CKG6:CKG149 CUC6:CUC149 DDY6:DDY149 DNU6:DNU149 DXQ6:DXQ149 EHM6:EHM149 ERI6:ERI149 FBE6:FBE149 FLA6:FLA149 FUW6:FUW149 GES6:GES149 GOO6:GOO149 GYK6:GYK149 HIG6:HIG149 HSC6:HSC149 IBY6:IBY149 ILU6:ILU149 IVQ6:IVQ149 JFM6:JFM149 JPI6:JPI149 JZE6:JZE149 KJA6:KJA149 KSW6:KSW149 LCS6:LCS149 LMO6:LMO149 LWK6:LWK149 MGG6:MGG149 MQC6:MQC149 MZY6:MZY149 NJU6:NJU149 NTQ6:NTQ149 ODM6:ODM149 ONI6:ONI149 OXE6:OXE149 PHA6:PHA149 PQW6:PQW149 QAS6:QAS149 QKO6:QKO149 QUK6:QUK149 REG6:REG149 ROC6:ROC149 RXY6:RXY149 SHU6:SHU149 SRQ6:SRQ149 TBM6:TBM149 TLI6:TLI149 TVE6:TVE149 UFA6:UFA149 UOW6:UOW149 UYS6:UYS149 VIO6:VIO149 VSK6:VSK149 WCG6:WCG149 WMC6:WMC149 WVY6:WVY149 QUK982846:QUK983187 ROC982846:ROC983187 JM65342:JM65683 TI65342:TI65683 ADE65342:ADE65683 ANA65342:ANA65683 AWW65342:AWW65683 BGS65342:BGS65683 BQO65342:BQO65683 CAK65342:CAK65683 CKG65342:CKG65683 CUC65342:CUC65683 DDY65342:DDY65683 DNU65342:DNU65683 DXQ65342:DXQ65683 EHM65342:EHM65683 ERI65342:ERI65683 FBE65342:FBE65683 FLA65342:FLA65683 FUW65342:FUW65683 GES65342:GES65683 GOO65342:GOO65683 GYK65342:GYK65683 HIG65342:HIG65683 HSC65342:HSC65683 IBY65342:IBY65683 ILU65342:ILU65683 IVQ65342:IVQ65683 JFM65342:JFM65683 JPI65342:JPI65683 JZE65342:JZE65683 KJA65342:KJA65683 KSW65342:KSW65683 LCS65342:LCS65683 LMO65342:LMO65683 LWK65342:LWK65683 MGG65342:MGG65683 MQC65342:MQC65683 MZY65342:MZY65683 NJU65342:NJU65683 NTQ65342:NTQ65683 ODM65342:ODM65683 ONI65342:ONI65683 OXE65342:OXE65683 PHA65342:PHA65683 PQW65342:PQW65683 QAS65342:QAS65683 QKO65342:QKO65683 QUK65342:QUK65683 REG65342:REG65683 ROC65342:ROC65683 RXY65342:RXY65683 SHU65342:SHU65683 SRQ65342:SRQ65683 TBM65342:TBM65683 TLI65342:TLI65683 TVE65342:TVE65683 UFA65342:UFA65683 UOW65342:UOW65683 UYS65342:UYS65683 VIO65342:VIO65683 VSK65342:VSK65683 WCG65342:WCG65683 WMC65342:WMC65683 WVY65342:WVY65683 RXY982846:RXY983187 JM130878:JM131219 TI130878:TI131219 ADE130878:ADE131219 ANA130878:ANA131219 AWW130878:AWW131219 BGS130878:BGS131219 BQO130878:BQO131219 CAK130878:CAK131219 CKG130878:CKG131219 CUC130878:CUC131219 DDY130878:DDY131219 DNU130878:DNU131219 DXQ130878:DXQ131219 EHM130878:EHM131219 ERI130878:ERI131219 FBE130878:FBE131219 FLA130878:FLA131219 FUW130878:FUW131219 GES130878:GES131219 GOO130878:GOO131219 GYK130878:GYK131219 HIG130878:HIG131219 HSC130878:HSC131219 IBY130878:IBY131219 ILU130878:ILU131219 IVQ130878:IVQ131219 JFM130878:JFM131219 JPI130878:JPI131219 JZE130878:JZE131219 KJA130878:KJA131219 KSW130878:KSW131219 LCS130878:LCS131219 LMO130878:LMO131219 LWK130878:LWK131219 MGG130878:MGG131219 MQC130878:MQC131219 MZY130878:MZY131219 NJU130878:NJU131219 NTQ130878:NTQ131219 ODM130878:ODM131219 ONI130878:ONI131219 OXE130878:OXE131219 PHA130878:PHA131219 PQW130878:PQW131219 QAS130878:QAS131219 QKO130878:QKO131219 QUK130878:QUK131219 REG130878:REG131219 ROC130878:ROC131219 RXY130878:RXY131219 SHU130878:SHU131219 SRQ130878:SRQ131219 TBM130878:TBM131219 TLI130878:TLI131219 TVE130878:TVE131219 UFA130878:UFA131219 UOW130878:UOW131219 UYS130878:UYS131219 VIO130878:VIO131219 VSK130878:VSK131219 WCG130878:WCG131219 WMC130878:WMC131219 WVY130878:WVY131219 SHU982846:SHU983187 JM196414:JM196755 TI196414:TI196755 ADE196414:ADE196755 ANA196414:ANA196755 AWW196414:AWW196755 BGS196414:BGS196755 BQO196414:BQO196755 CAK196414:CAK196755 CKG196414:CKG196755 CUC196414:CUC196755 DDY196414:DDY196755 DNU196414:DNU196755 DXQ196414:DXQ196755 EHM196414:EHM196755 ERI196414:ERI196755 FBE196414:FBE196755 FLA196414:FLA196755 FUW196414:FUW196755 GES196414:GES196755 GOO196414:GOO196755 GYK196414:GYK196755 HIG196414:HIG196755 HSC196414:HSC196755 IBY196414:IBY196755 ILU196414:ILU196755 IVQ196414:IVQ196755 JFM196414:JFM196755 JPI196414:JPI196755 JZE196414:JZE196755 KJA196414:KJA196755 KSW196414:KSW196755 LCS196414:LCS196755 LMO196414:LMO196755 LWK196414:LWK196755 MGG196414:MGG196755 MQC196414:MQC196755 MZY196414:MZY196755 NJU196414:NJU196755 NTQ196414:NTQ196755 ODM196414:ODM196755 ONI196414:ONI196755 OXE196414:OXE196755 PHA196414:PHA196755 PQW196414:PQW196755 QAS196414:QAS196755 QKO196414:QKO196755 QUK196414:QUK196755 REG196414:REG196755 ROC196414:ROC196755 RXY196414:RXY196755 SHU196414:SHU196755 SRQ196414:SRQ196755 TBM196414:TBM196755 TLI196414:TLI196755 TVE196414:TVE196755 UFA196414:UFA196755 UOW196414:UOW196755 UYS196414:UYS196755 VIO196414:VIO196755 VSK196414:VSK196755 WCG196414:WCG196755 WMC196414:WMC196755 WVY196414:WVY196755 SRQ982846:SRQ983187 JM261950:JM262291 TI261950:TI262291 ADE261950:ADE262291 ANA261950:ANA262291 AWW261950:AWW262291 BGS261950:BGS262291 BQO261950:BQO262291 CAK261950:CAK262291 CKG261950:CKG262291 CUC261950:CUC262291 DDY261950:DDY262291 DNU261950:DNU262291 DXQ261950:DXQ262291 EHM261950:EHM262291 ERI261950:ERI262291 FBE261950:FBE262291 FLA261950:FLA262291 FUW261950:FUW262291 GES261950:GES262291 GOO261950:GOO262291 GYK261950:GYK262291 HIG261950:HIG262291 HSC261950:HSC262291 IBY261950:IBY262291 ILU261950:ILU262291 IVQ261950:IVQ262291 JFM261950:JFM262291 JPI261950:JPI262291 JZE261950:JZE262291 KJA261950:KJA262291 KSW261950:KSW262291 LCS261950:LCS262291 LMO261950:LMO262291 LWK261950:LWK262291 MGG261950:MGG262291 MQC261950:MQC262291 MZY261950:MZY262291 NJU261950:NJU262291 NTQ261950:NTQ262291 ODM261950:ODM262291 ONI261950:ONI262291 OXE261950:OXE262291 PHA261950:PHA262291 PQW261950:PQW262291 QAS261950:QAS262291 QKO261950:QKO262291 QUK261950:QUK262291 REG261950:REG262291 ROC261950:ROC262291 RXY261950:RXY262291 SHU261950:SHU262291 SRQ261950:SRQ262291 TBM261950:TBM262291 TLI261950:TLI262291 TVE261950:TVE262291 UFA261950:UFA262291 UOW261950:UOW262291 UYS261950:UYS262291 VIO261950:VIO262291 VSK261950:VSK262291 WCG261950:WCG262291 WMC261950:WMC262291 WVY261950:WVY262291 TBM982846:TBM983187 JM327486:JM327827 TI327486:TI327827 ADE327486:ADE327827 ANA327486:ANA327827 AWW327486:AWW327827 BGS327486:BGS327827 BQO327486:BQO327827 CAK327486:CAK327827 CKG327486:CKG327827 CUC327486:CUC327827 DDY327486:DDY327827 DNU327486:DNU327827 DXQ327486:DXQ327827 EHM327486:EHM327827 ERI327486:ERI327827 FBE327486:FBE327827 FLA327486:FLA327827 FUW327486:FUW327827 GES327486:GES327827 GOO327486:GOO327827 GYK327486:GYK327827 HIG327486:HIG327827 HSC327486:HSC327827 IBY327486:IBY327827 ILU327486:ILU327827 IVQ327486:IVQ327827 JFM327486:JFM327827 JPI327486:JPI327827 JZE327486:JZE327827 KJA327486:KJA327827 KSW327486:KSW327827 LCS327486:LCS327827 LMO327486:LMO327827 LWK327486:LWK327827 MGG327486:MGG327827 MQC327486:MQC327827 MZY327486:MZY327827 NJU327486:NJU327827 NTQ327486:NTQ327827 ODM327486:ODM327827 ONI327486:ONI327827 OXE327486:OXE327827 PHA327486:PHA327827 PQW327486:PQW327827 QAS327486:QAS327827 QKO327486:QKO327827 QUK327486:QUK327827 REG327486:REG327827 ROC327486:ROC327827 RXY327486:RXY327827 SHU327486:SHU327827 SRQ327486:SRQ327827 TBM327486:TBM327827 TLI327486:TLI327827 TVE327486:TVE327827 UFA327486:UFA327827 UOW327486:UOW327827 UYS327486:UYS327827 VIO327486:VIO327827 VSK327486:VSK327827 WCG327486:WCG327827 WMC327486:WMC327827 WVY327486:WVY327827 TLI982846:TLI983187 JM393022:JM393363 TI393022:TI393363 ADE393022:ADE393363 ANA393022:ANA393363 AWW393022:AWW393363 BGS393022:BGS393363 BQO393022:BQO393363 CAK393022:CAK393363 CKG393022:CKG393363 CUC393022:CUC393363 DDY393022:DDY393363 DNU393022:DNU393363 DXQ393022:DXQ393363 EHM393022:EHM393363 ERI393022:ERI393363 FBE393022:FBE393363 FLA393022:FLA393363 FUW393022:FUW393363 GES393022:GES393363 GOO393022:GOO393363 GYK393022:GYK393363 HIG393022:HIG393363 HSC393022:HSC393363 IBY393022:IBY393363 ILU393022:ILU393363 IVQ393022:IVQ393363 JFM393022:JFM393363 JPI393022:JPI393363 JZE393022:JZE393363 KJA393022:KJA393363 KSW393022:KSW393363 LCS393022:LCS393363 LMO393022:LMO393363 LWK393022:LWK393363 MGG393022:MGG393363 MQC393022:MQC393363 MZY393022:MZY393363 NJU393022:NJU393363 NTQ393022:NTQ393363 ODM393022:ODM393363 ONI393022:ONI393363 OXE393022:OXE393363 PHA393022:PHA393363 PQW393022:PQW393363 QAS393022:QAS393363 QKO393022:QKO393363 QUK393022:QUK393363 REG393022:REG393363 ROC393022:ROC393363 RXY393022:RXY393363 SHU393022:SHU393363 SRQ393022:SRQ393363 TBM393022:TBM393363 TLI393022:TLI393363 TVE393022:TVE393363 UFA393022:UFA393363 UOW393022:UOW393363 UYS393022:UYS393363 VIO393022:VIO393363 VSK393022:VSK393363 WCG393022:WCG393363 WMC393022:WMC393363 WVY393022:WVY393363 TVE982846:TVE983187 JM458558:JM458899 TI458558:TI458899 ADE458558:ADE458899 ANA458558:ANA458899 AWW458558:AWW458899 BGS458558:BGS458899 BQO458558:BQO458899 CAK458558:CAK458899 CKG458558:CKG458899 CUC458558:CUC458899 DDY458558:DDY458899 DNU458558:DNU458899 DXQ458558:DXQ458899 EHM458558:EHM458899 ERI458558:ERI458899 FBE458558:FBE458899 FLA458558:FLA458899 FUW458558:FUW458899 GES458558:GES458899 GOO458558:GOO458899 GYK458558:GYK458899 HIG458558:HIG458899 HSC458558:HSC458899 IBY458558:IBY458899 ILU458558:ILU458899 IVQ458558:IVQ458899 JFM458558:JFM458899 JPI458558:JPI458899 JZE458558:JZE458899 KJA458558:KJA458899 KSW458558:KSW458899 LCS458558:LCS458899 LMO458558:LMO458899 LWK458558:LWK458899 MGG458558:MGG458899 MQC458558:MQC458899 MZY458558:MZY458899 NJU458558:NJU458899 NTQ458558:NTQ458899 ODM458558:ODM458899 ONI458558:ONI458899 OXE458558:OXE458899 PHA458558:PHA458899 PQW458558:PQW458899 QAS458558:QAS458899 QKO458558:QKO458899 QUK458558:QUK458899 REG458558:REG458899 ROC458558:ROC458899 RXY458558:RXY458899 SHU458558:SHU458899 SRQ458558:SRQ458899 TBM458558:TBM458899 TLI458558:TLI458899 TVE458558:TVE458899 UFA458558:UFA458899 UOW458558:UOW458899 UYS458558:UYS458899 VIO458558:VIO458899 VSK458558:VSK458899 WCG458558:WCG458899 WMC458558:WMC458899 WVY458558:WVY458899 UFA982846:UFA983187 JM524094:JM524435 TI524094:TI524435 ADE524094:ADE524435 ANA524094:ANA524435 AWW524094:AWW524435 BGS524094:BGS524435 BQO524094:BQO524435 CAK524094:CAK524435 CKG524094:CKG524435 CUC524094:CUC524435 DDY524094:DDY524435 DNU524094:DNU524435 DXQ524094:DXQ524435 EHM524094:EHM524435 ERI524094:ERI524435 FBE524094:FBE524435 FLA524094:FLA524435 FUW524094:FUW524435 GES524094:GES524435 GOO524094:GOO524435 GYK524094:GYK524435 HIG524094:HIG524435 HSC524094:HSC524435 IBY524094:IBY524435 ILU524094:ILU524435 IVQ524094:IVQ524435 JFM524094:JFM524435 JPI524094:JPI524435 JZE524094:JZE524435 KJA524094:KJA524435 KSW524094:KSW524435 LCS524094:LCS524435 LMO524094:LMO524435 LWK524094:LWK524435 MGG524094:MGG524435 MQC524094:MQC524435 MZY524094:MZY524435 NJU524094:NJU524435 NTQ524094:NTQ524435 ODM524094:ODM524435 ONI524094:ONI524435 OXE524094:OXE524435 PHA524094:PHA524435 PQW524094:PQW524435 QAS524094:QAS524435 QKO524094:QKO524435 QUK524094:QUK524435 REG524094:REG524435 ROC524094:ROC524435 RXY524094:RXY524435 SHU524094:SHU524435 SRQ524094:SRQ524435 TBM524094:TBM524435 TLI524094:TLI524435 TVE524094:TVE524435 UFA524094:UFA524435 UOW524094:UOW524435 UYS524094:UYS524435 VIO524094:VIO524435 VSK524094:VSK524435 WCG524094:WCG524435 WMC524094:WMC524435 WVY524094:WVY524435 UOW982846:UOW983187 JM589630:JM589971 TI589630:TI589971 ADE589630:ADE589971 ANA589630:ANA589971 AWW589630:AWW589971 BGS589630:BGS589971 BQO589630:BQO589971 CAK589630:CAK589971 CKG589630:CKG589971 CUC589630:CUC589971 DDY589630:DDY589971 DNU589630:DNU589971 DXQ589630:DXQ589971 EHM589630:EHM589971 ERI589630:ERI589971 FBE589630:FBE589971 FLA589630:FLA589971 FUW589630:FUW589971 GES589630:GES589971 GOO589630:GOO589971 GYK589630:GYK589971 HIG589630:HIG589971 HSC589630:HSC589971 IBY589630:IBY589971 ILU589630:ILU589971 IVQ589630:IVQ589971 JFM589630:JFM589971 JPI589630:JPI589971 JZE589630:JZE589971 KJA589630:KJA589971 KSW589630:KSW589971 LCS589630:LCS589971 LMO589630:LMO589971 LWK589630:LWK589971 MGG589630:MGG589971 MQC589630:MQC589971 MZY589630:MZY589971 NJU589630:NJU589971 NTQ589630:NTQ589971 ODM589630:ODM589971 ONI589630:ONI589971 OXE589630:OXE589971 PHA589630:PHA589971 PQW589630:PQW589971 QAS589630:QAS589971 QKO589630:QKO589971 QUK589630:QUK589971 REG589630:REG589971 ROC589630:ROC589971 RXY589630:RXY589971 SHU589630:SHU589971 SRQ589630:SRQ589971 TBM589630:TBM589971 TLI589630:TLI589971 TVE589630:TVE589971 UFA589630:UFA589971 UOW589630:UOW589971 UYS589630:UYS589971 VIO589630:VIO589971 VSK589630:VSK589971 WCG589630:WCG589971 WMC589630:WMC589971 WVY589630:WVY589971 UYS982846:UYS983187 JM655166:JM655507 TI655166:TI655507 ADE655166:ADE655507 ANA655166:ANA655507 AWW655166:AWW655507 BGS655166:BGS655507 BQO655166:BQO655507 CAK655166:CAK655507 CKG655166:CKG655507 CUC655166:CUC655507 DDY655166:DDY655507 DNU655166:DNU655507 DXQ655166:DXQ655507 EHM655166:EHM655507 ERI655166:ERI655507 FBE655166:FBE655507 FLA655166:FLA655507 FUW655166:FUW655507 GES655166:GES655507 GOO655166:GOO655507 GYK655166:GYK655507 HIG655166:HIG655507 HSC655166:HSC655507 IBY655166:IBY655507 ILU655166:ILU655507 IVQ655166:IVQ655507 JFM655166:JFM655507 JPI655166:JPI655507 JZE655166:JZE655507 KJA655166:KJA655507 KSW655166:KSW655507 LCS655166:LCS655507 LMO655166:LMO655507 LWK655166:LWK655507 MGG655166:MGG655507 MQC655166:MQC655507 MZY655166:MZY655507 NJU655166:NJU655507 NTQ655166:NTQ655507 ODM655166:ODM655507 ONI655166:ONI655507 OXE655166:OXE655507 PHA655166:PHA655507 PQW655166:PQW655507 QAS655166:QAS655507 QKO655166:QKO655507 QUK655166:QUK655507 REG655166:REG655507 ROC655166:ROC655507 RXY655166:RXY655507 SHU655166:SHU655507 SRQ655166:SRQ655507 TBM655166:TBM655507 TLI655166:TLI655507 TVE655166:TVE655507 UFA655166:UFA655507 UOW655166:UOW655507 UYS655166:UYS655507 VIO655166:VIO655507 VSK655166:VSK655507 WCG655166:WCG655507 WMC655166:WMC655507 WVY655166:WVY655507 VIO982846:VIO983187 JM720702:JM721043 TI720702:TI721043 ADE720702:ADE721043 ANA720702:ANA721043 AWW720702:AWW721043 BGS720702:BGS721043 BQO720702:BQO721043 CAK720702:CAK721043 CKG720702:CKG721043 CUC720702:CUC721043 DDY720702:DDY721043 DNU720702:DNU721043 DXQ720702:DXQ721043 EHM720702:EHM721043 ERI720702:ERI721043 FBE720702:FBE721043 FLA720702:FLA721043 FUW720702:FUW721043 GES720702:GES721043 GOO720702:GOO721043 GYK720702:GYK721043 HIG720702:HIG721043 HSC720702:HSC721043 IBY720702:IBY721043 ILU720702:ILU721043 IVQ720702:IVQ721043 JFM720702:JFM721043 JPI720702:JPI721043 JZE720702:JZE721043 KJA720702:KJA721043 KSW720702:KSW721043 LCS720702:LCS721043 LMO720702:LMO721043 LWK720702:LWK721043 MGG720702:MGG721043 MQC720702:MQC721043 MZY720702:MZY721043 NJU720702:NJU721043 NTQ720702:NTQ721043 ODM720702:ODM721043 ONI720702:ONI721043 OXE720702:OXE721043 PHA720702:PHA721043 PQW720702:PQW721043 QAS720702:QAS721043 QKO720702:QKO721043 QUK720702:QUK721043 REG720702:REG721043 ROC720702:ROC721043 RXY720702:RXY721043 SHU720702:SHU721043 SRQ720702:SRQ721043 TBM720702:TBM721043 TLI720702:TLI721043 TVE720702:TVE721043 UFA720702:UFA721043 UOW720702:UOW721043 UYS720702:UYS721043 VIO720702:VIO721043 VSK720702:VSK721043 WCG720702:WCG721043 WMC720702:WMC721043 WVY720702:WVY721043 VSK982846:VSK983187 JM786238:JM786579 TI786238:TI786579 ADE786238:ADE786579 ANA786238:ANA786579 AWW786238:AWW786579 BGS786238:BGS786579 BQO786238:BQO786579 CAK786238:CAK786579 CKG786238:CKG786579 CUC786238:CUC786579 DDY786238:DDY786579 DNU786238:DNU786579 DXQ786238:DXQ786579 EHM786238:EHM786579 ERI786238:ERI786579 FBE786238:FBE786579 FLA786238:FLA786579 FUW786238:FUW786579 GES786238:GES786579 GOO786238:GOO786579 GYK786238:GYK786579 HIG786238:HIG786579 HSC786238:HSC786579 IBY786238:IBY786579 ILU786238:ILU786579 IVQ786238:IVQ786579 JFM786238:JFM786579 JPI786238:JPI786579 JZE786238:JZE786579 KJA786238:KJA786579 KSW786238:KSW786579 LCS786238:LCS786579 LMO786238:LMO786579 LWK786238:LWK786579 MGG786238:MGG786579 MQC786238:MQC786579 MZY786238:MZY786579 NJU786238:NJU786579 NTQ786238:NTQ786579 ODM786238:ODM786579 ONI786238:ONI786579 OXE786238:OXE786579 PHA786238:PHA786579 PQW786238:PQW786579 QAS786238:QAS786579 QKO786238:QKO786579 QUK786238:QUK786579 REG786238:REG786579 ROC786238:ROC786579 RXY786238:RXY786579 SHU786238:SHU786579 SRQ786238:SRQ786579 TBM786238:TBM786579 TLI786238:TLI786579 TVE786238:TVE786579 UFA786238:UFA786579 UOW786238:UOW786579 UYS786238:UYS786579 VIO786238:VIO786579 VSK786238:VSK786579 WCG786238:WCG786579 WMC786238:WMC786579 WVY786238:WVY786579 WCG982846:WCG983187 JM851774:JM852115 TI851774:TI852115 ADE851774:ADE852115 ANA851774:ANA852115 AWW851774:AWW852115 BGS851774:BGS852115 BQO851774:BQO852115 CAK851774:CAK852115 CKG851774:CKG852115 CUC851774:CUC852115 DDY851774:DDY852115 DNU851774:DNU852115 DXQ851774:DXQ852115 EHM851774:EHM852115 ERI851774:ERI852115 FBE851774:FBE852115 FLA851774:FLA852115 FUW851774:FUW852115 GES851774:GES852115 GOO851774:GOO852115 GYK851774:GYK852115 HIG851774:HIG852115 HSC851774:HSC852115 IBY851774:IBY852115 ILU851774:ILU852115 IVQ851774:IVQ852115 JFM851774:JFM852115 JPI851774:JPI852115 JZE851774:JZE852115 KJA851774:KJA852115 KSW851774:KSW852115 LCS851774:LCS852115 LMO851774:LMO852115 LWK851774:LWK852115 MGG851774:MGG852115 MQC851774:MQC852115 MZY851774:MZY852115 NJU851774:NJU852115 NTQ851774:NTQ852115 ODM851774:ODM852115 ONI851774:ONI852115 OXE851774:OXE852115 PHA851774:PHA852115 PQW851774:PQW852115 QAS851774:QAS852115 QKO851774:QKO852115 QUK851774:QUK852115 REG851774:REG852115 ROC851774:ROC852115 RXY851774:RXY852115 SHU851774:SHU852115 SRQ851774:SRQ852115 TBM851774:TBM852115 TLI851774:TLI852115 TVE851774:TVE852115 UFA851774:UFA852115 UOW851774:UOW852115 UYS851774:UYS852115 VIO851774:VIO852115 VSK851774:VSK852115 WCG851774:WCG852115 WMC851774:WMC852115 WVY851774:WVY852115 WMC982846:WMC983187 JM917310:JM917651 TI917310:TI917651 ADE917310:ADE917651 ANA917310:ANA917651 AWW917310:AWW917651 BGS917310:BGS917651 BQO917310:BQO917651 CAK917310:CAK917651 CKG917310:CKG917651 CUC917310:CUC917651 DDY917310:DDY917651 DNU917310:DNU917651 DXQ917310:DXQ917651 EHM917310:EHM917651 ERI917310:ERI917651 FBE917310:FBE917651 FLA917310:FLA917651 FUW917310:FUW917651 GES917310:GES917651 GOO917310:GOO917651 GYK917310:GYK917651 HIG917310:HIG917651 HSC917310:HSC917651 IBY917310:IBY917651 ILU917310:ILU917651 IVQ917310:IVQ917651 JFM917310:JFM917651 JPI917310:JPI917651 JZE917310:JZE917651 KJA917310:KJA917651 KSW917310:KSW917651 LCS917310:LCS917651 LMO917310:LMO917651 LWK917310:LWK917651 MGG917310:MGG917651 MQC917310:MQC917651 MZY917310:MZY917651 NJU917310:NJU917651 NTQ917310:NTQ917651 ODM917310:ODM917651 ONI917310:ONI917651 OXE917310:OXE917651 PHA917310:PHA917651 PQW917310:PQW917651 QAS917310:QAS917651 QKO917310:QKO917651 QUK917310:QUK917651 REG917310:REG917651 ROC917310:ROC917651 RXY917310:RXY917651 SHU917310:SHU917651 SRQ917310:SRQ917651 TBM917310:TBM917651 TLI917310:TLI917651 TVE917310:TVE917651 UFA917310:UFA917651 UOW917310:UOW917651 UYS917310:UYS917651 VIO917310:VIO917651 VSK917310:VSK917651 WCG917310:WCG917651 WMC917310:WMC917651 WVY917310:WVY917651 WVY982846:WVY983187 JM982846:JM983187 TI982846:TI983187 ADE982846:ADE983187 ANA982846:ANA983187 AWW982846:AWW983187 BGS982846:BGS983187 BQO982846:BQO983187 CAK982846:CAK983187 CKG982846:CKG983187 CUC982846:CUC983187 DDY982846:DDY983187 DNU982846:DNU983187 DXQ982846:DXQ983187 EHM982846:EHM983187 ERI982846:ERI983187 FBE982846:FBE983187 FLA982846:FLA983187 FUW982846:FUW983187 GES982846:GES983187 GOO982846:GOO983187 GYK982846:GYK983187 HIG982846:HIG983187 HSC982846:HSC983187 IBY982846:IBY983187 ILU982846:ILU983187 IVQ982846:IVQ983187 JFM982846:JFM983187 JPI982846:JPI983187 JZE982846:JZE983187 KJA982846:KJA983187 KSW982846:KSW983187 LCS982846:LCS983187 LMO982846:LMO983187 LWK982846:LWK983187 MGG982846:MGG983187 MQC982846:MQC983187 MZY982846:MZY983187 NJU982846:NJU983187 NTQ982846:NTQ983187 ODM982846:ODM983187 ONI982846:ONI983187 OXE982846:OXE983187 PHA982846:PHA983187 PQW982846:PQW983187 QAS982846:QAS983187 QKO982846:QKO983187 JM6:JM149" xr:uid="{00000000-0002-0000-0200-000002000000}">
      <formula1>ACCOMPAGNO</formula1>
    </dataValidation>
    <dataValidation type="whole" allowBlank="1" showInputMessage="1" showErrorMessage="1" sqref="WVT982846:WVT983187 TD6:TD149 ACZ6:ACZ149 AMV6:AMV149 AWR6:AWR149 BGN6:BGN149 BQJ6:BQJ149 CAF6:CAF149 CKB6:CKB149 CTX6:CTX149 DDT6:DDT149 DNP6:DNP149 DXL6:DXL149 EHH6:EHH149 ERD6:ERD149 FAZ6:FAZ149 FKV6:FKV149 FUR6:FUR149 GEN6:GEN149 GOJ6:GOJ149 GYF6:GYF149 HIB6:HIB149 HRX6:HRX149 IBT6:IBT149 ILP6:ILP149 IVL6:IVL149 JFH6:JFH149 JPD6:JPD149 JYZ6:JYZ149 KIV6:KIV149 KSR6:KSR149 LCN6:LCN149 LMJ6:LMJ149 LWF6:LWF149 MGB6:MGB149 MPX6:MPX149 MZT6:MZT149 NJP6:NJP149 NTL6:NTL149 ODH6:ODH149 OND6:OND149 OWZ6:OWZ149 PGV6:PGV149 PQR6:PQR149 QAN6:QAN149 QKJ6:QKJ149 QUF6:QUF149 REB6:REB149 RNX6:RNX149 RXT6:RXT149 SHP6:SHP149 SRL6:SRL149 TBH6:TBH149 TLD6:TLD149 TUZ6:TUZ149 UEV6:UEV149 UOR6:UOR149 UYN6:UYN149 VIJ6:VIJ149 VSF6:VSF149 WCB6:WCB149 WLX6:WLX149 WVT6:WVT149 JH6:JH149 G65342:G65683 JH65342:JH65683 TD65342:TD65683 ACZ65342:ACZ65683 AMV65342:AMV65683 AWR65342:AWR65683 BGN65342:BGN65683 BQJ65342:BQJ65683 CAF65342:CAF65683 CKB65342:CKB65683 CTX65342:CTX65683 DDT65342:DDT65683 DNP65342:DNP65683 DXL65342:DXL65683 EHH65342:EHH65683 ERD65342:ERD65683 FAZ65342:FAZ65683 FKV65342:FKV65683 FUR65342:FUR65683 GEN65342:GEN65683 GOJ65342:GOJ65683 GYF65342:GYF65683 HIB65342:HIB65683 HRX65342:HRX65683 IBT65342:IBT65683 ILP65342:ILP65683 IVL65342:IVL65683 JFH65342:JFH65683 JPD65342:JPD65683 JYZ65342:JYZ65683 KIV65342:KIV65683 KSR65342:KSR65683 LCN65342:LCN65683 LMJ65342:LMJ65683 LWF65342:LWF65683 MGB65342:MGB65683 MPX65342:MPX65683 MZT65342:MZT65683 NJP65342:NJP65683 NTL65342:NTL65683 ODH65342:ODH65683 OND65342:OND65683 OWZ65342:OWZ65683 PGV65342:PGV65683 PQR65342:PQR65683 QAN65342:QAN65683 QKJ65342:QKJ65683 QUF65342:QUF65683 REB65342:REB65683 RNX65342:RNX65683 RXT65342:RXT65683 SHP65342:SHP65683 SRL65342:SRL65683 TBH65342:TBH65683 TLD65342:TLD65683 TUZ65342:TUZ65683 UEV65342:UEV65683 UOR65342:UOR65683 UYN65342:UYN65683 VIJ65342:VIJ65683 VSF65342:VSF65683 WCB65342:WCB65683 WLX65342:WLX65683 WVT65342:WVT65683 G130878:G131219 JH130878:JH131219 TD130878:TD131219 ACZ130878:ACZ131219 AMV130878:AMV131219 AWR130878:AWR131219 BGN130878:BGN131219 BQJ130878:BQJ131219 CAF130878:CAF131219 CKB130878:CKB131219 CTX130878:CTX131219 DDT130878:DDT131219 DNP130878:DNP131219 DXL130878:DXL131219 EHH130878:EHH131219 ERD130878:ERD131219 FAZ130878:FAZ131219 FKV130878:FKV131219 FUR130878:FUR131219 GEN130878:GEN131219 GOJ130878:GOJ131219 GYF130878:GYF131219 HIB130878:HIB131219 HRX130878:HRX131219 IBT130878:IBT131219 ILP130878:ILP131219 IVL130878:IVL131219 JFH130878:JFH131219 JPD130878:JPD131219 JYZ130878:JYZ131219 KIV130878:KIV131219 KSR130878:KSR131219 LCN130878:LCN131219 LMJ130878:LMJ131219 LWF130878:LWF131219 MGB130878:MGB131219 MPX130878:MPX131219 MZT130878:MZT131219 NJP130878:NJP131219 NTL130878:NTL131219 ODH130878:ODH131219 OND130878:OND131219 OWZ130878:OWZ131219 PGV130878:PGV131219 PQR130878:PQR131219 QAN130878:QAN131219 QKJ130878:QKJ131219 QUF130878:QUF131219 REB130878:REB131219 RNX130878:RNX131219 RXT130878:RXT131219 SHP130878:SHP131219 SRL130878:SRL131219 TBH130878:TBH131219 TLD130878:TLD131219 TUZ130878:TUZ131219 UEV130878:UEV131219 UOR130878:UOR131219 UYN130878:UYN131219 VIJ130878:VIJ131219 VSF130878:VSF131219 WCB130878:WCB131219 WLX130878:WLX131219 WVT130878:WVT131219 G196414:G196755 JH196414:JH196755 TD196414:TD196755 ACZ196414:ACZ196755 AMV196414:AMV196755 AWR196414:AWR196755 BGN196414:BGN196755 BQJ196414:BQJ196755 CAF196414:CAF196755 CKB196414:CKB196755 CTX196414:CTX196755 DDT196414:DDT196755 DNP196414:DNP196755 DXL196414:DXL196755 EHH196414:EHH196755 ERD196414:ERD196755 FAZ196414:FAZ196755 FKV196414:FKV196755 FUR196414:FUR196755 GEN196414:GEN196755 GOJ196414:GOJ196755 GYF196414:GYF196755 HIB196414:HIB196755 HRX196414:HRX196755 IBT196414:IBT196755 ILP196414:ILP196755 IVL196414:IVL196755 JFH196414:JFH196755 JPD196414:JPD196755 JYZ196414:JYZ196755 KIV196414:KIV196755 KSR196414:KSR196755 LCN196414:LCN196755 LMJ196414:LMJ196755 LWF196414:LWF196755 MGB196414:MGB196755 MPX196414:MPX196755 MZT196414:MZT196755 NJP196414:NJP196755 NTL196414:NTL196755 ODH196414:ODH196755 OND196414:OND196755 OWZ196414:OWZ196755 PGV196414:PGV196755 PQR196414:PQR196755 QAN196414:QAN196755 QKJ196414:QKJ196755 QUF196414:QUF196755 REB196414:REB196755 RNX196414:RNX196755 RXT196414:RXT196755 SHP196414:SHP196755 SRL196414:SRL196755 TBH196414:TBH196755 TLD196414:TLD196755 TUZ196414:TUZ196755 UEV196414:UEV196755 UOR196414:UOR196755 UYN196414:UYN196755 VIJ196414:VIJ196755 VSF196414:VSF196755 WCB196414:WCB196755 WLX196414:WLX196755 WVT196414:WVT196755 G261950:G262291 JH261950:JH262291 TD261950:TD262291 ACZ261950:ACZ262291 AMV261950:AMV262291 AWR261950:AWR262291 BGN261950:BGN262291 BQJ261950:BQJ262291 CAF261950:CAF262291 CKB261950:CKB262291 CTX261950:CTX262291 DDT261950:DDT262291 DNP261950:DNP262291 DXL261950:DXL262291 EHH261950:EHH262291 ERD261950:ERD262291 FAZ261950:FAZ262291 FKV261950:FKV262291 FUR261950:FUR262291 GEN261950:GEN262291 GOJ261950:GOJ262291 GYF261950:GYF262291 HIB261950:HIB262291 HRX261950:HRX262291 IBT261950:IBT262291 ILP261950:ILP262291 IVL261950:IVL262291 JFH261950:JFH262291 JPD261950:JPD262291 JYZ261950:JYZ262291 KIV261950:KIV262291 KSR261950:KSR262291 LCN261950:LCN262291 LMJ261950:LMJ262291 LWF261950:LWF262291 MGB261950:MGB262291 MPX261950:MPX262291 MZT261950:MZT262291 NJP261950:NJP262291 NTL261950:NTL262291 ODH261950:ODH262291 OND261950:OND262291 OWZ261950:OWZ262291 PGV261950:PGV262291 PQR261950:PQR262291 QAN261950:QAN262291 QKJ261950:QKJ262291 QUF261950:QUF262291 REB261950:REB262291 RNX261950:RNX262291 RXT261950:RXT262291 SHP261950:SHP262291 SRL261950:SRL262291 TBH261950:TBH262291 TLD261950:TLD262291 TUZ261950:TUZ262291 UEV261950:UEV262291 UOR261950:UOR262291 UYN261950:UYN262291 VIJ261950:VIJ262291 VSF261950:VSF262291 WCB261950:WCB262291 WLX261950:WLX262291 WVT261950:WVT262291 G327486:G327827 JH327486:JH327827 TD327486:TD327827 ACZ327486:ACZ327827 AMV327486:AMV327827 AWR327486:AWR327827 BGN327486:BGN327827 BQJ327486:BQJ327827 CAF327486:CAF327827 CKB327486:CKB327827 CTX327486:CTX327827 DDT327486:DDT327827 DNP327486:DNP327827 DXL327486:DXL327827 EHH327486:EHH327827 ERD327486:ERD327827 FAZ327486:FAZ327827 FKV327486:FKV327827 FUR327486:FUR327827 GEN327486:GEN327827 GOJ327486:GOJ327827 GYF327486:GYF327827 HIB327486:HIB327827 HRX327486:HRX327827 IBT327486:IBT327827 ILP327486:ILP327827 IVL327486:IVL327827 JFH327486:JFH327827 JPD327486:JPD327827 JYZ327486:JYZ327827 KIV327486:KIV327827 KSR327486:KSR327827 LCN327486:LCN327827 LMJ327486:LMJ327827 LWF327486:LWF327827 MGB327486:MGB327827 MPX327486:MPX327827 MZT327486:MZT327827 NJP327486:NJP327827 NTL327486:NTL327827 ODH327486:ODH327827 OND327486:OND327827 OWZ327486:OWZ327827 PGV327486:PGV327827 PQR327486:PQR327827 QAN327486:QAN327827 QKJ327486:QKJ327827 QUF327486:QUF327827 REB327486:REB327827 RNX327486:RNX327827 RXT327486:RXT327827 SHP327486:SHP327827 SRL327486:SRL327827 TBH327486:TBH327827 TLD327486:TLD327827 TUZ327486:TUZ327827 UEV327486:UEV327827 UOR327486:UOR327827 UYN327486:UYN327827 VIJ327486:VIJ327827 VSF327486:VSF327827 WCB327486:WCB327827 WLX327486:WLX327827 WVT327486:WVT327827 G393022:G393363 JH393022:JH393363 TD393022:TD393363 ACZ393022:ACZ393363 AMV393022:AMV393363 AWR393022:AWR393363 BGN393022:BGN393363 BQJ393022:BQJ393363 CAF393022:CAF393363 CKB393022:CKB393363 CTX393022:CTX393363 DDT393022:DDT393363 DNP393022:DNP393363 DXL393022:DXL393363 EHH393022:EHH393363 ERD393022:ERD393363 FAZ393022:FAZ393363 FKV393022:FKV393363 FUR393022:FUR393363 GEN393022:GEN393363 GOJ393022:GOJ393363 GYF393022:GYF393363 HIB393022:HIB393363 HRX393022:HRX393363 IBT393022:IBT393363 ILP393022:ILP393363 IVL393022:IVL393363 JFH393022:JFH393363 JPD393022:JPD393363 JYZ393022:JYZ393363 KIV393022:KIV393363 KSR393022:KSR393363 LCN393022:LCN393363 LMJ393022:LMJ393363 LWF393022:LWF393363 MGB393022:MGB393363 MPX393022:MPX393363 MZT393022:MZT393363 NJP393022:NJP393363 NTL393022:NTL393363 ODH393022:ODH393363 OND393022:OND393363 OWZ393022:OWZ393363 PGV393022:PGV393363 PQR393022:PQR393363 QAN393022:QAN393363 QKJ393022:QKJ393363 QUF393022:QUF393363 REB393022:REB393363 RNX393022:RNX393363 RXT393022:RXT393363 SHP393022:SHP393363 SRL393022:SRL393363 TBH393022:TBH393363 TLD393022:TLD393363 TUZ393022:TUZ393363 UEV393022:UEV393363 UOR393022:UOR393363 UYN393022:UYN393363 VIJ393022:VIJ393363 VSF393022:VSF393363 WCB393022:WCB393363 WLX393022:WLX393363 WVT393022:WVT393363 G458558:G458899 JH458558:JH458899 TD458558:TD458899 ACZ458558:ACZ458899 AMV458558:AMV458899 AWR458558:AWR458899 BGN458558:BGN458899 BQJ458558:BQJ458899 CAF458558:CAF458899 CKB458558:CKB458899 CTX458558:CTX458899 DDT458558:DDT458899 DNP458558:DNP458899 DXL458558:DXL458899 EHH458558:EHH458899 ERD458558:ERD458899 FAZ458558:FAZ458899 FKV458558:FKV458899 FUR458558:FUR458899 GEN458558:GEN458899 GOJ458558:GOJ458899 GYF458558:GYF458899 HIB458558:HIB458899 HRX458558:HRX458899 IBT458558:IBT458899 ILP458558:ILP458899 IVL458558:IVL458899 JFH458558:JFH458899 JPD458558:JPD458899 JYZ458558:JYZ458899 KIV458558:KIV458899 KSR458558:KSR458899 LCN458558:LCN458899 LMJ458558:LMJ458899 LWF458558:LWF458899 MGB458558:MGB458899 MPX458558:MPX458899 MZT458558:MZT458899 NJP458558:NJP458899 NTL458558:NTL458899 ODH458558:ODH458899 OND458558:OND458899 OWZ458558:OWZ458899 PGV458558:PGV458899 PQR458558:PQR458899 QAN458558:QAN458899 QKJ458558:QKJ458899 QUF458558:QUF458899 REB458558:REB458899 RNX458558:RNX458899 RXT458558:RXT458899 SHP458558:SHP458899 SRL458558:SRL458899 TBH458558:TBH458899 TLD458558:TLD458899 TUZ458558:TUZ458899 UEV458558:UEV458899 UOR458558:UOR458899 UYN458558:UYN458899 VIJ458558:VIJ458899 VSF458558:VSF458899 WCB458558:WCB458899 WLX458558:WLX458899 WVT458558:WVT458899 G524094:G524435 JH524094:JH524435 TD524094:TD524435 ACZ524094:ACZ524435 AMV524094:AMV524435 AWR524094:AWR524435 BGN524094:BGN524435 BQJ524094:BQJ524435 CAF524094:CAF524435 CKB524094:CKB524435 CTX524094:CTX524435 DDT524094:DDT524435 DNP524094:DNP524435 DXL524094:DXL524435 EHH524094:EHH524435 ERD524094:ERD524435 FAZ524094:FAZ524435 FKV524094:FKV524435 FUR524094:FUR524435 GEN524094:GEN524435 GOJ524094:GOJ524435 GYF524094:GYF524435 HIB524094:HIB524435 HRX524094:HRX524435 IBT524094:IBT524435 ILP524094:ILP524435 IVL524094:IVL524435 JFH524094:JFH524435 JPD524094:JPD524435 JYZ524094:JYZ524435 KIV524094:KIV524435 KSR524094:KSR524435 LCN524094:LCN524435 LMJ524094:LMJ524435 LWF524094:LWF524435 MGB524094:MGB524435 MPX524094:MPX524435 MZT524094:MZT524435 NJP524094:NJP524435 NTL524094:NTL524435 ODH524094:ODH524435 OND524094:OND524435 OWZ524094:OWZ524435 PGV524094:PGV524435 PQR524094:PQR524435 QAN524094:QAN524435 QKJ524094:QKJ524435 QUF524094:QUF524435 REB524094:REB524435 RNX524094:RNX524435 RXT524094:RXT524435 SHP524094:SHP524435 SRL524094:SRL524435 TBH524094:TBH524435 TLD524094:TLD524435 TUZ524094:TUZ524435 UEV524094:UEV524435 UOR524094:UOR524435 UYN524094:UYN524435 VIJ524094:VIJ524435 VSF524094:VSF524435 WCB524094:WCB524435 WLX524094:WLX524435 WVT524094:WVT524435 G589630:G589971 JH589630:JH589971 TD589630:TD589971 ACZ589630:ACZ589971 AMV589630:AMV589971 AWR589630:AWR589971 BGN589630:BGN589971 BQJ589630:BQJ589971 CAF589630:CAF589971 CKB589630:CKB589971 CTX589630:CTX589971 DDT589630:DDT589971 DNP589630:DNP589971 DXL589630:DXL589971 EHH589630:EHH589971 ERD589630:ERD589971 FAZ589630:FAZ589971 FKV589630:FKV589971 FUR589630:FUR589971 GEN589630:GEN589971 GOJ589630:GOJ589971 GYF589630:GYF589971 HIB589630:HIB589971 HRX589630:HRX589971 IBT589630:IBT589971 ILP589630:ILP589971 IVL589630:IVL589971 JFH589630:JFH589971 JPD589630:JPD589971 JYZ589630:JYZ589971 KIV589630:KIV589971 KSR589630:KSR589971 LCN589630:LCN589971 LMJ589630:LMJ589971 LWF589630:LWF589971 MGB589630:MGB589971 MPX589630:MPX589971 MZT589630:MZT589971 NJP589630:NJP589971 NTL589630:NTL589971 ODH589630:ODH589971 OND589630:OND589971 OWZ589630:OWZ589971 PGV589630:PGV589971 PQR589630:PQR589971 QAN589630:QAN589971 QKJ589630:QKJ589971 QUF589630:QUF589971 REB589630:REB589971 RNX589630:RNX589971 RXT589630:RXT589971 SHP589630:SHP589971 SRL589630:SRL589971 TBH589630:TBH589971 TLD589630:TLD589971 TUZ589630:TUZ589971 UEV589630:UEV589971 UOR589630:UOR589971 UYN589630:UYN589971 VIJ589630:VIJ589971 VSF589630:VSF589971 WCB589630:WCB589971 WLX589630:WLX589971 WVT589630:WVT589971 G655166:G655507 JH655166:JH655507 TD655166:TD655507 ACZ655166:ACZ655507 AMV655166:AMV655507 AWR655166:AWR655507 BGN655166:BGN655507 BQJ655166:BQJ655507 CAF655166:CAF655507 CKB655166:CKB655507 CTX655166:CTX655507 DDT655166:DDT655507 DNP655166:DNP655507 DXL655166:DXL655507 EHH655166:EHH655507 ERD655166:ERD655507 FAZ655166:FAZ655507 FKV655166:FKV655507 FUR655166:FUR655507 GEN655166:GEN655507 GOJ655166:GOJ655507 GYF655166:GYF655507 HIB655166:HIB655507 HRX655166:HRX655507 IBT655166:IBT655507 ILP655166:ILP655507 IVL655166:IVL655507 JFH655166:JFH655507 JPD655166:JPD655507 JYZ655166:JYZ655507 KIV655166:KIV655507 KSR655166:KSR655507 LCN655166:LCN655507 LMJ655166:LMJ655507 LWF655166:LWF655507 MGB655166:MGB655507 MPX655166:MPX655507 MZT655166:MZT655507 NJP655166:NJP655507 NTL655166:NTL655507 ODH655166:ODH655507 OND655166:OND655507 OWZ655166:OWZ655507 PGV655166:PGV655507 PQR655166:PQR655507 QAN655166:QAN655507 QKJ655166:QKJ655507 QUF655166:QUF655507 REB655166:REB655507 RNX655166:RNX655507 RXT655166:RXT655507 SHP655166:SHP655507 SRL655166:SRL655507 TBH655166:TBH655507 TLD655166:TLD655507 TUZ655166:TUZ655507 UEV655166:UEV655507 UOR655166:UOR655507 UYN655166:UYN655507 VIJ655166:VIJ655507 VSF655166:VSF655507 WCB655166:WCB655507 WLX655166:WLX655507 WVT655166:WVT655507 G720702:G721043 JH720702:JH721043 TD720702:TD721043 ACZ720702:ACZ721043 AMV720702:AMV721043 AWR720702:AWR721043 BGN720702:BGN721043 BQJ720702:BQJ721043 CAF720702:CAF721043 CKB720702:CKB721043 CTX720702:CTX721043 DDT720702:DDT721043 DNP720702:DNP721043 DXL720702:DXL721043 EHH720702:EHH721043 ERD720702:ERD721043 FAZ720702:FAZ721043 FKV720702:FKV721043 FUR720702:FUR721043 GEN720702:GEN721043 GOJ720702:GOJ721043 GYF720702:GYF721043 HIB720702:HIB721043 HRX720702:HRX721043 IBT720702:IBT721043 ILP720702:ILP721043 IVL720702:IVL721043 JFH720702:JFH721043 JPD720702:JPD721043 JYZ720702:JYZ721043 KIV720702:KIV721043 KSR720702:KSR721043 LCN720702:LCN721043 LMJ720702:LMJ721043 LWF720702:LWF721043 MGB720702:MGB721043 MPX720702:MPX721043 MZT720702:MZT721043 NJP720702:NJP721043 NTL720702:NTL721043 ODH720702:ODH721043 OND720702:OND721043 OWZ720702:OWZ721043 PGV720702:PGV721043 PQR720702:PQR721043 QAN720702:QAN721043 QKJ720702:QKJ721043 QUF720702:QUF721043 REB720702:REB721043 RNX720702:RNX721043 RXT720702:RXT721043 SHP720702:SHP721043 SRL720702:SRL721043 TBH720702:TBH721043 TLD720702:TLD721043 TUZ720702:TUZ721043 UEV720702:UEV721043 UOR720702:UOR721043 UYN720702:UYN721043 VIJ720702:VIJ721043 VSF720702:VSF721043 WCB720702:WCB721043 WLX720702:WLX721043 WVT720702:WVT721043 G786238:G786579 JH786238:JH786579 TD786238:TD786579 ACZ786238:ACZ786579 AMV786238:AMV786579 AWR786238:AWR786579 BGN786238:BGN786579 BQJ786238:BQJ786579 CAF786238:CAF786579 CKB786238:CKB786579 CTX786238:CTX786579 DDT786238:DDT786579 DNP786238:DNP786579 DXL786238:DXL786579 EHH786238:EHH786579 ERD786238:ERD786579 FAZ786238:FAZ786579 FKV786238:FKV786579 FUR786238:FUR786579 GEN786238:GEN786579 GOJ786238:GOJ786579 GYF786238:GYF786579 HIB786238:HIB786579 HRX786238:HRX786579 IBT786238:IBT786579 ILP786238:ILP786579 IVL786238:IVL786579 JFH786238:JFH786579 JPD786238:JPD786579 JYZ786238:JYZ786579 KIV786238:KIV786579 KSR786238:KSR786579 LCN786238:LCN786579 LMJ786238:LMJ786579 LWF786238:LWF786579 MGB786238:MGB786579 MPX786238:MPX786579 MZT786238:MZT786579 NJP786238:NJP786579 NTL786238:NTL786579 ODH786238:ODH786579 OND786238:OND786579 OWZ786238:OWZ786579 PGV786238:PGV786579 PQR786238:PQR786579 QAN786238:QAN786579 QKJ786238:QKJ786579 QUF786238:QUF786579 REB786238:REB786579 RNX786238:RNX786579 RXT786238:RXT786579 SHP786238:SHP786579 SRL786238:SRL786579 TBH786238:TBH786579 TLD786238:TLD786579 TUZ786238:TUZ786579 UEV786238:UEV786579 UOR786238:UOR786579 UYN786238:UYN786579 VIJ786238:VIJ786579 VSF786238:VSF786579 WCB786238:WCB786579 WLX786238:WLX786579 WVT786238:WVT786579 G851774:G852115 JH851774:JH852115 TD851774:TD852115 ACZ851774:ACZ852115 AMV851774:AMV852115 AWR851774:AWR852115 BGN851774:BGN852115 BQJ851774:BQJ852115 CAF851774:CAF852115 CKB851774:CKB852115 CTX851774:CTX852115 DDT851774:DDT852115 DNP851774:DNP852115 DXL851774:DXL852115 EHH851774:EHH852115 ERD851774:ERD852115 FAZ851774:FAZ852115 FKV851774:FKV852115 FUR851774:FUR852115 GEN851774:GEN852115 GOJ851774:GOJ852115 GYF851774:GYF852115 HIB851774:HIB852115 HRX851774:HRX852115 IBT851774:IBT852115 ILP851774:ILP852115 IVL851774:IVL852115 JFH851774:JFH852115 JPD851774:JPD852115 JYZ851774:JYZ852115 KIV851774:KIV852115 KSR851774:KSR852115 LCN851774:LCN852115 LMJ851774:LMJ852115 LWF851774:LWF852115 MGB851774:MGB852115 MPX851774:MPX852115 MZT851774:MZT852115 NJP851774:NJP852115 NTL851774:NTL852115 ODH851774:ODH852115 OND851774:OND852115 OWZ851774:OWZ852115 PGV851774:PGV852115 PQR851774:PQR852115 QAN851774:QAN852115 QKJ851774:QKJ852115 QUF851774:QUF852115 REB851774:REB852115 RNX851774:RNX852115 RXT851774:RXT852115 SHP851774:SHP852115 SRL851774:SRL852115 TBH851774:TBH852115 TLD851774:TLD852115 TUZ851774:TUZ852115 UEV851774:UEV852115 UOR851774:UOR852115 UYN851774:UYN852115 VIJ851774:VIJ852115 VSF851774:VSF852115 WCB851774:WCB852115 WLX851774:WLX852115 WVT851774:WVT852115 G917310:G917651 JH917310:JH917651 TD917310:TD917651 ACZ917310:ACZ917651 AMV917310:AMV917651 AWR917310:AWR917651 BGN917310:BGN917651 BQJ917310:BQJ917651 CAF917310:CAF917651 CKB917310:CKB917651 CTX917310:CTX917651 DDT917310:DDT917651 DNP917310:DNP917651 DXL917310:DXL917651 EHH917310:EHH917651 ERD917310:ERD917651 FAZ917310:FAZ917651 FKV917310:FKV917651 FUR917310:FUR917651 GEN917310:GEN917651 GOJ917310:GOJ917651 GYF917310:GYF917651 HIB917310:HIB917651 HRX917310:HRX917651 IBT917310:IBT917651 ILP917310:ILP917651 IVL917310:IVL917651 JFH917310:JFH917651 JPD917310:JPD917651 JYZ917310:JYZ917651 KIV917310:KIV917651 KSR917310:KSR917651 LCN917310:LCN917651 LMJ917310:LMJ917651 LWF917310:LWF917651 MGB917310:MGB917651 MPX917310:MPX917651 MZT917310:MZT917651 NJP917310:NJP917651 NTL917310:NTL917651 ODH917310:ODH917651 OND917310:OND917651 OWZ917310:OWZ917651 PGV917310:PGV917651 PQR917310:PQR917651 QAN917310:QAN917651 QKJ917310:QKJ917651 QUF917310:QUF917651 REB917310:REB917651 RNX917310:RNX917651 RXT917310:RXT917651 SHP917310:SHP917651 SRL917310:SRL917651 TBH917310:TBH917651 TLD917310:TLD917651 TUZ917310:TUZ917651 UEV917310:UEV917651 UOR917310:UOR917651 UYN917310:UYN917651 VIJ917310:VIJ917651 VSF917310:VSF917651 WCB917310:WCB917651 WLX917310:WLX917651 WVT917310:WVT917651 G982846:G983187 JH982846:JH983187 TD982846:TD983187 ACZ982846:ACZ983187 AMV982846:AMV983187 AWR982846:AWR983187 BGN982846:BGN983187 BQJ982846:BQJ983187 CAF982846:CAF983187 CKB982846:CKB983187 CTX982846:CTX983187 DDT982846:DDT983187 DNP982846:DNP983187 DXL982846:DXL983187 EHH982846:EHH983187 ERD982846:ERD983187 FAZ982846:FAZ983187 FKV982846:FKV983187 FUR982846:FUR983187 GEN982846:GEN983187 GOJ982846:GOJ983187 GYF982846:GYF983187 HIB982846:HIB983187 HRX982846:HRX983187 IBT982846:IBT983187 ILP982846:ILP983187 IVL982846:IVL983187 JFH982846:JFH983187 JPD982846:JPD983187 JYZ982846:JYZ983187 KIV982846:KIV983187 KSR982846:KSR983187 LCN982846:LCN983187 LMJ982846:LMJ983187 LWF982846:LWF983187 MGB982846:MGB983187 MPX982846:MPX983187 MZT982846:MZT983187 NJP982846:NJP983187 NTL982846:NTL983187 ODH982846:ODH983187 OND982846:OND983187 OWZ982846:OWZ983187 PGV982846:PGV983187 PQR982846:PQR983187 QAN982846:QAN983187 QKJ982846:QKJ983187 QUF982846:QUF983187 REB982846:REB983187 RNX982846:RNX983187 RXT982846:RXT983187 SHP982846:SHP983187 SRL982846:SRL983187 TBH982846:TBH983187 TLD982846:TLD983187 TUZ982846:TUZ983187 UEV982846:UEV983187 UOR982846:UOR983187 UYN982846:UYN983187 VIJ982846:VIJ983187 VSF982846:VSF983187 WCB982846:WCB983187 WLX982846:WLX983187" xr:uid="{00000000-0002-0000-0200-000003000000}">
      <formula1>1</formula1>
      <formula2>366</formula2>
    </dataValidation>
    <dataValidation type="whole" allowBlank="1" showInputMessage="1" showErrorMessage="1" prompt="Inserire solo i giorni di assenza fatturati/da fatturare" sqref="WVU982846:WVU983187 TE6:TE149 ADA6:ADA149 AMW6:AMW149 AWS6:AWS149 BGO6:BGO149 BQK6:BQK149 CAG6:CAG149 CKC6:CKC149 CTY6:CTY149 DDU6:DDU149 DNQ6:DNQ149 DXM6:DXM149 EHI6:EHI149 ERE6:ERE149 FBA6:FBA149 FKW6:FKW149 FUS6:FUS149 GEO6:GEO149 GOK6:GOK149 GYG6:GYG149 HIC6:HIC149 HRY6:HRY149 IBU6:IBU149 ILQ6:ILQ149 IVM6:IVM149 JFI6:JFI149 JPE6:JPE149 JZA6:JZA149 KIW6:KIW149 KSS6:KSS149 LCO6:LCO149 LMK6:LMK149 LWG6:LWG149 MGC6:MGC149 MPY6:MPY149 MZU6:MZU149 NJQ6:NJQ149 NTM6:NTM149 ODI6:ODI149 ONE6:ONE149 OXA6:OXA149 PGW6:PGW149 PQS6:PQS149 QAO6:QAO149 QKK6:QKK149 QUG6:QUG149 REC6:REC149 RNY6:RNY149 RXU6:RXU149 SHQ6:SHQ149 SRM6:SRM149 TBI6:TBI149 TLE6:TLE149 TVA6:TVA149 UEW6:UEW149 UOS6:UOS149 UYO6:UYO149 VIK6:VIK149 VSG6:VSG149 WCC6:WCC149 WLY6:WLY149 WVU6:WVU149 JI6:JI149 H65342:H65683 JI65342:JI65683 TE65342:TE65683 ADA65342:ADA65683 AMW65342:AMW65683 AWS65342:AWS65683 BGO65342:BGO65683 BQK65342:BQK65683 CAG65342:CAG65683 CKC65342:CKC65683 CTY65342:CTY65683 DDU65342:DDU65683 DNQ65342:DNQ65683 DXM65342:DXM65683 EHI65342:EHI65683 ERE65342:ERE65683 FBA65342:FBA65683 FKW65342:FKW65683 FUS65342:FUS65683 GEO65342:GEO65683 GOK65342:GOK65683 GYG65342:GYG65683 HIC65342:HIC65683 HRY65342:HRY65683 IBU65342:IBU65683 ILQ65342:ILQ65683 IVM65342:IVM65683 JFI65342:JFI65683 JPE65342:JPE65683 JZA65342:JZA65683 KIW65342:KIW65683 KSS65342:KSS65683 LCO65342:LCO65683 LMK65342:LMK65683 LWG65342:LWG65683 MGC65342:MGC65683 MPY65342:MPY65683 MZU65342:MZU65683 NJQ65342:NJQ65683 NTM65342:NTM65683 ODI65342:ODI65683 ONE65342:ONE65683 OXA65342:OXA65683 PGW65342:PGW65683 PQS65342:PQS65683 QAO65342:QAO65683 QKK65342:QKK65683 QUG65342:QUG65683 REC65342:REC65683 RNY65342:RNY65683 RXU65342:RXU65683 SHQ65342:SHQ65683 SRM65342:SRM65683 TBI65342:TBI65683 TLE65342:TLE65683 TVA65342:TVA65683 UEW65342:UEW65683 UOS65342:UOS65683 UYO65342:UYO65683 VIK65342:VIK65683 VSG65342:VSG65683 WCC65342:WCC65683 WLY65342:WLY65683 WVU65342:WVU65683 H130878:H131219 JI130878:JI131219 TE130878:TE131219 ADA130878:ADA131219 AMW130878:AMW131219 AWS130878:AWS131219 BGO130878:BGO131219 BQK130878:BQK131219 CAG130878:CAG131219 CKC130878:CKC131219 CTY130878:CTY131219 DDU130878:DDU131219 DNQ130878:DNQ131219 DXM130878:DXM131219 EHI130878:EHI131219 ERE130878:ERE131219 FBA130878:FBA131219 FKW130878:FKW131219 FUS130878:FUS131219 GEO130878:GEO131219 GOK130878:GOK131219 GYG130878:GYG131219 HIC130878:HIC131219 HRY130878:HRY131219 IBU130878:IBU131219 ILQ130878:ILQ131219 IVM130878:IVM131219 JFI130878:JFI131219 JPE130878:JPE131219 JZA130878:JZA131219 KIW130878:KIW131219 KSS130878:KSS131219 LCO130878:LCO131219 LMK130878:LMK131219 LWG130878:LWG131219 MGC130878:MGC131219 MPY130878:MPY131219 MZU130878:MZU131219 NJQ130878:NJQ131219 NTM130878:NTM131219 ODI130878:ODI131219 ONE130878:ONE131219 OXA130878:OXA131219 PGW130878:PGW131219 PQS130878:PQS131219 QAO130878:QAO131219 QKK130878:QKK131219 QUG130878:QUG131219 REC130878:REC131219 RNY130878:RNY131219 RXU130878:RXU131219 SHQ130878:SHQ131219 SRM130878:SRM131219 TBI130878:TBI131219 TLE130878:TLE131219 TVA130878:TVA131219 UEW130878:UEW131219 UOS130878:UOS131219 UYO130878:UYO131219 VIK130878:VIK131219 VSG130878:VSG131219 WCC130878:WCC131219 WLY130878:WLY131219 WVU130878:WVU131219 H196414:H196755 JI196414:JI196755 TE196414:TE196755 ADA196414:ADA196755 AMW196414:AMW196755 AWS196414:AWS196755 BGO196414:BGO196755 BQK196414:BQK196755 CAG196414:CAG196755 CKC196414:CKC196755 CTY196414:CTY196755 DDU196414:DDU196755 DNQ196414:DNQ196755 DXM196414:DXM196755 EHI196414:EHI196755 ERE196414:ERE196755 FBA196414:FBA196755 FKW196414:FKW196755 FUS196414:FUS196755 GEO196414:GEO196755 GOK196414:GOK196755 GYG196414:GYG196755 HIC196414:HIC196755 HRY196414:HRY196755 IBU196414:IBU196755 ILQ196414:ILQ196755 IVM196414:IVM196755 JFI196414:JFI196755 JPE196414:JPE196755 JZA196414:JZA196755 KIW196414:KIW196755 KSS196414:KSS196755 LCO196414:LCO196755 LMK196414:LMK196755 LWG196414:LWG196755 MGC196414:MGC196755 MPY196414:MPY196755 MZU196414:MZU196755 NJQ196414:NJQ196755 NTM196414:NTM196755 ODI196414:ODI196755 ONE196414:ONE196755 OXA196414:OXA196755 PGW196414:PGW196755 PQS196414:PQS196755 QAO196414:QAO196755 QKK196414:QKK196755 QUG196414:QUG196755 REC196414:REC196755 RNY196414:RNY196755 RXU196414:RXU196755 SHQ196414:SHQ196755 SRM196414:SRM196755 TBI196414:TBI196755 TLE196414:TLE196755 TVA196414:TVA196755 UEW196414:UEW196755 UOS196414:UOS196755 UYO196414:UYO196755 VIK196414:VIK196755 VSG196414:VSG196755 WCC196414:WCC196755 WLY196414:WLY196755 WVU196414:WVU196755 H261950:H262291 JI261950:JI262291 TE261950:TE262291 ADA261950:ADA262291 AMW261950:AMW262291 AWS261950:AWS262291 BGO261950:BGO262291 BQK261950:BQK262291 CAG261950:CAG262291 CKC261950:CKC262291 CTY261950:CTY262291 DDU261950:DDU262291 DNQ261950:DNQ262291 DXM261950:DXM262291 EHI261950:EHI262291 ERE261950:ERE262291 FBA261950:FBA262291 FKW261950:FKW262291 FUS261950:FUS262291 GEO261950:GEO262291 GOK261950:GOK262291 GYG261950:GYG262291 HIC261950:HIC262291 HRY261950:HRY262291 IBU261950:IBU262291 ILQ261950:ILQ262291 IVM261950:IVM262291 JFI261950:JFI262291 JPE261950:JPE262291 JZA261950:JZA262291 KIW261950:KIW262291 KSS261950:KSS262291 LCO261950:LCO262291 LMK261950:LMK262291 LWG261950:LWG262291 MGC261950:MGC262291 MPY261950:MPY262291 MZU261950:MZU262291 NJQ261950:NJQ262291 NTM261950:NTM262291 ODI261950:ODI262291 ONE261950:ONE262291 OXA261950:OXA262291 PGW261950:PGW262291 PQS261950:PQS262291 QAO261950:QAO262291 QKK261950:QKK262291 QUG261950:QUG262291 REC261950:REC262291 RNY261950:RNY262291 RXU261950:RXU262291 SHQ261950:SHQ262291 SRM261950:SRM262291 TBI261950:TBI262291 TLE261950:TLE262291 TVA261950:TVA262291 UEW261950:UEW262291 UOS261950:UOS262291 UYO261950:UYO262291 VIK261950:VIK262291 VSG261950:VSG262291 WCC261950:WCC262291 WLY261950:WLY262291 WVU261950:WVU262291 H327486:H327827 JI327486:JI327827 TE327486:TE327827 ADA327486:ADA327827 AMW327486:AMW327827 AWS327486:AWS327827 BGO327486:BGO327827 BQK327486:BQK327827 CAG327486:CAG327827 CKC327486:CKC327827 CTY327486:CTY327827 DDU327486:DDU327827 DNQ327486:DNQ327827 DXM327486:DXM327827 EHI327486:EHI327827 ERE327486:ERE327827 FBA327486:FBA327827 FKW327486:FKW327827 FUS327486:FUS327827 GEO327486:GEO327827 GOK327486:GOK327827 GYG327486:GYG327827 HIC327486:HIC327827 HRY327486:HRY327827 IBU327486:IBU327827 ILQ327486:ILQ327827 IVM327486:IVM327827 JFI327486:JFI327827 JPE327486:JPE327827 JZA327486:JZA327827 KIW327486:KIW327827 KSS327486:KSS327827 LCO327486:LCO327827 LMK327486:LMK327827 LWG327486:LWG327827 MGC327486:MGC327827 MPY327486:MPY327827 MZU327486:MZU327827 NJQ327486:NJQ327827 NTM327486:NTM327827 ODI327486:ODI327827 ONE327486:ONE327827 OXA327486:OXA327827 PGW327486:PGW327827 PQS327486:PQS327827 QAO327486:QAO327827 QKK327486:QKK327827 QUG327486:QUG327827 REC327486:REC327827 RNY327486:RNY327827 RXU327486:RXU327827 SHQ327486:SHQ327827 SRM327486:SRM327827 TBI327486:TBI327827 TLE327486:TLE327827 TVA327486:TVA327827 UEW327486:UEW327827 UOS327486:UOS327827 UYO327486:UYO327827 VIK327486:VIK327827 VSG327486:VSG327827 WCC327486:WCC327827 WLY327486:WLY327827 WVU327486:WVU327827 H393022:H393363 JI393022:JI393363 TE393022:TE393363 ADA393022:ADA393363 AMW393022:AMW393363 AWS393022:AWS393363 BGO393022:BGO393363 BQK393022:BQK393363 CAG393022:CAG393363 CKC393022:CKC393363 CTY393022:CTY393363 DDU393022:DDU393363 DNQ393022:DNQ393363 DXM393022:DXM393363 EHI393022:EHI393363 ERE393022:ERE393363 FBA393022:FBA393363 FKW393022:FKW393363 FUS393022:FUS393363 GEO393022:GEO393363 GOK393022:GOK393363 GYG393022:GYG393363 HIC393022:HIC393363 HRY393022:HRY393363 IBU393022:IBU393363 ILQ393022:ILQ393363 IVM393022:IVM393363 JFI393022:JFI393363 JPE393022:JPE393363 JZA393022:JZA393363 KIW393022:KIW393363 KSS393022:KSS393363 LCO393022:LCO393363 LMK393022:LMK393363 LWG393022:LWG393363 MGC393022:MGC393363 MPY393022:MPY393363 MZU393022:MZU393363 NJQ393022:NJQ393363 NTM393022:NTM393363 ODI393022:ODI393363 ONE393022:ONE393363 OXA393022:OXA393363 PGW393022:PGW393363 PQS393022:PQS393363 QAO393022:QAO393363 QKK393022:QKK393363 QUG393022:QUG393363 REC393022:REC393363 RNY393022:RNY393363 RXU393022:RXU393363 SHQ393022:SHQ393363 SRM393022:SRM393363 TBI393022:TBI393363 TLE393022:TLE393363 TVA393022:TVA393363 UEW393022:UEW393363 UOS393022:UOS393363 UYO393022:UYO393363 VIK393022:VIK393363 VSG393022:VSG393363 WCC393022:WCC393363 WLY393022:WLY393363 WVU393022:WVU393363 H458558:H458899 JI458558:JI458899 TE458558:TE458899 ADA458558:ADA458899 AMW458558:AMW458899 AWS458558:AWS458899 BGO458558:BGO458899 BQK458558:BQK458899 CAG458558:CAG458899 CKC458558:CKC458899 CTY458558:CTY458899 DDU458558:DDU458899 DNQ458558:DNQ458899 DXM458558:DXM458899 EHI458558:EHI458899 ERE458558:ERE458899 FBA458558:FBA458899 FKW458558:FKW458899 FUS458558:FUS458899 GEO458558:GEO458899 GOK458558:GOK458899 GYG458558:GYG458899 HIC458558:HIC458899 HRY458558:HRY458899 IBU458558:IBU458899 ILQ458558:ILQ458899 IVM458558:IVM458899 JFI458558:JFI458899 JPE458558:JPE458899 JZA458558:JZA458899 KIW458558:KIW458899 KSS458558:KSS458899 LCO458558:LCO458899 LMK458558:LMK458899 LWG458558:LWG458899 MGC458558:MGC458899 MPY458558:MPY458899 MZU458558:MZU458899 NJQ458558:NJQ458899 NTM458558:NTM458899 ODI458558:ODI458899 ONE458558:ONE458899 OXA458558:OXA458899 PGW458558:PGW458899 PQS458558:PQS458899 QAO458558:QAO458899 QKK458558:QKK458899 QUG458558:QUG458899 REC458558:REC458899 RNY458558:RNY458899 RXU458558:RXU458899 SHQ458558:SHQ458899 SRM458558:SRM458899 TBI458558:TBI458899 TLE458558:TLE458899 TVA458558:TVA458899 UEW458558:UEW458899 UOS458558:UOS458899 UYO458558:UYO458899 VIK458558:VIK458899 VSG458558:VSG458899 WCC458558:WCC458899 WLY458558:WLY458899 WVU458558:WVU458899 H524094:H524435 JI524094:JI524435 TE524094:TE524435 ADA524094:ADA524435 AMW524094:AMW524435 AWS524094:AWS524435 BGO524094:BGO524435 BQK524094:BQK524435 CAG524094:CAG524435 CKC524094:CKC524435 CTY524094:CTY524435 DDU524094:DDU524435 DNQ524094:DNQ524435 DXM524094:DXM524435 EHI524094:EHI524435 ERE524094:ERE524435 FBA524094:FBA524435 FKW524094:FKW524435 FUS524094:FUS524435 GEO524094:GEO524435 GOK524094:GOK524435 GYG524094:GYG524435 HIC524094:HIC524435 HRY524094:HRY524435 IBU524094:IBU524435 ILQ524094:ILQ524435 IVM524094:IVM524435 JFI524094:JFI524435 JPE524094:JPE524435 JZA524094:JZA524435 KIW524094:KIW524435 KSS524094:KSS524435 LCO524094:LCO524435 LMK524094:LMK524435 LWG524094:LWG524435 MGC524094:MGC524435 MPY524094:MPY524435 MZU524094:MZU524435 NJQ524094:NJQ524435 NTM524094:NTM524435 ODI524094:ODI524435 ONE524094:ONE524435 OXA524094:OXA524435 PGW524094:PGW524435 PQS524094:PQS524435 QAO524094:QAO524435 QKK524094:QKK524435 QUG524094:QUG524435 REC524094:REC524435 RNY524094:RNY524435 RXU524094:RXU524435 SHQ524094:SHQ524435 SRM524094:SRM524435 TBI524094:TBI524435 TLE524094:TLE524435 TVA524094:TVA524435 UEW524094:UEW524435 UOS524094:UOS524435 UYO524094:UYO524435 VIK524094:VIK524435 VSG524094:VSG524435 WCC524094:WCC524435 WLY524094:WLY524435 WVU524094:WVU524435 H589630:H589971 JI589630:JI589971 TE589630:TE589971 ADA589630:ADA589971 AMW589630:AMW589971 AWS589630:AWS589971 BGO589630:BGO589971 BQK589630:BQK589971 CAG589630:CAG589971 CKC589630:CKC589971 CTY589630:CTY589971 DDU589630:DDU589971 DNQ589630:DNQ589971 DXM589630:DXM589971 EHI589630:EHI589971 ERE589630:ERE589971 FBA589630:FBA589971 FKW589630:FKW589971 FUS589630:FUS589971 GEO589630:GEO589971 GOK589630:GOK589971 GYG589630:GYG589971 HIC589630:HIC589971 HRY589630:HRY589971 IBU589630:IBU589971 ILQ589630:ILQ589971 IVM589630:IVM589971 JFI589630:JFI589971 JPE589630:JPE589971 JZA589630:JZA589971 KIW589630:KIW589971 KSS589630:KSS589971 LCO589630:LCO589971 LMK589630:LMK589971 LWG589630:LWG589971 MGC589630:MGC589971 MPY589630:MPY589971 MZU589630:MZU589971 NJQ589630:NJQ589971 NTM589630:NTM589971 ODI589630:ODI589971 ONE589630:ONE589971 OXA589630:OXA589971 PGW589630:PGW589971 PQS589630:PQS589971 QAO589630:QAO589971 QKK589630:QKK589971 QUG589630:QUG589971 REC589630:REC589971 RNY589630:RNY589971 RXU589630:RXU589971 SHQ589630:SHQ589971 SRM589630:SRM589971 TBI589630:TBI589971 TLE589630:TLE589971 TVA589630:TVA589971 UEW589630:UEW589971 UOS589630:UOS589971 UYO589630:UYO589971 VIK589630:VIK589971 VSG589630:VSG589971 WCC589630:WCC589971 WLY589630:WLY589971 WVU589630:WVU589971 H655166:H655507 JI655166:JI655507 TE655166:TE655507 ADA655166:ADA655507 AMW655166:AMW655507 AWS655166:AWS655507 BGO655166:BGO655507 BQK655166:BQK655507 CAG655166:CAG655507 CKC655166:CKC655507 CTY655166:CTY655507 DDU655166:DDU655507 DNQ655166:DNQ655507 DXM655166:DXM655507 EHI655166:EHI655507 ERE655166:ERE655507 FBA655166:FBA655507 FKW655166:FKW655507 FUS655166:FUS655507 GEO655166:GEO655507 GOK655166:GOK655507 GYG655166:GYG655507 HIC655166:HIC655507 HRY655166:HRY655507 IBU655166:IBU655507 ILQ655166:ILQ655507 IVM655166:IVM655507 JFI655166:JFI655507 JPE655166:JPE655507 JZA655166:JZA655507 KIW655166:KIW655507 KSS655166:KSS655507 LCO655166:LCO655507 LMK655166:LMK655507 LWG655166:LWG655507 MGC655166:MGC655507 MPY655166:MPY655507 MZU655166:MZU655507 NJQ655166:NJQ655507 NTM655166:NTM655507 ODI655166:ODI655507 ONE655166:ONE655507 OXA655166:OXA655507 PGW655166:PGW655507 PQS655166:PQS655507 QAO655166:QAO655507 QKK655166:QKK655507 QUG655166:QUG655507 REC655166:REC655507 RNY655166:RNY655507 RXU655166:RXU655507 SHQ655166:SHQ655507 SRM655166:SRM655507 TBI655166:TBI655507 TLE655166:TLE655507 TVA655166:TVA655507 UEW655166:UEW655507 UOS655166:UOS655507 UYO655166:UYO655507 VIK655166:VIK655507 VSG655166:VSG655507 WCC655166:WCC655507 WLY655166:WLY655507 WVU655166:WVU655507 H720702:H721043 JI720702:JI721043 TE720702:TE721043 ADA720702:ADA721043 AMW720702:AMW721043 AWS720702:AWS721043 BGO720702:BGO721043 BQK720702:BQK721043 CAG720702:CAG721043 CKC720702:CKC721043 CTY720702:CTY721043 DDU720702:DDU721043 DNQ720702:DNQ721043 DXM720702:DXM721043 EHI720702:EHI721043 ERE720702:ERE721043 FBA720702:FBA721043 FKW720702:FKW721043 FUS720702:FUS721043 GEO720702:GEO721043 GOK720702:GOK721043 GYG720702:GYG721043 HIC720702:HIC721043 HRY720702:HRY721043 IBU720702:IBU721043 ILQ720702:ILQ721043 IVM720702:IVM721043 JFI720702:JFI721043 JPE720702:JPE721043 JZA720702:JZA721043 KIW720702:KIW721043 KSS720702:KSS721043 LCO720702:LCO721043 LMK720702:LMK721043 LWG720702:LWG721043 MGC720702:MGC721043 MPY720702:MPY721043 MZU720702:MZU721043 NJQ720702:NJQ721043 NTM720702:NTM721043 ODI720702:ODI721043 ONE720702:ONE721043 OXA720702:OXA721043 PGW720702:PGW721043 PQS720702:PQS721043 QAO720702:QAO721043 QKK720702:QKK721043 QUG720702:QUG721043 REC720702:REC721043 RNY720702:RNY721043 RXU720702:RXU721043 SHQ720702:SHQ721043 SRM720702:SRM721043 TBI720702:TBI721043 TLE720702:TLE721043 TVA720702:TVA721043 UEW720702:UEW721043 UOS720702:UOS721043 UYO720702:UYO721043 VIK720702:VIK721043 VSG720702:VSG721043 WCC720702:WCC721043 WLY720702:WLY721043 WVU720702:WVU721043 H786238:H786579 JI786238:JI786579 TE786238:TE786579 ADA786238:ADA786579 AMW786238:AMW786579 AWS786238:AWS786579 BGO786238:BGO786579 BQK786238:BQK786579 CAG786238:CAG786579 CKC786238:CKC786579 CTY786238:CTY786579 DDU786238:DDU786579 DNQ786238:DNQ786579 DXM786238:DXM786579 EHI786238:EHI786579 ERE786238:ERE786579 FBA786238:FBA786579 FKW786238:FKW786579 FUS786238:FUS786579 GEO786238:GEO786579 GOK786238:GOK786579 GYG786238:GYG786579 HIC786238:HIC786579 HRY786238:HRY786579 IBU786238:IBU786579 ILQ786238:ILQ786579 IVM786238:IVM786579 JFI786238:JFI786579 JPE786238:JPE786579 JZA786238:JZA786579 KIW786238:KIW786579 KSS786238:KSS786579 LCO786238:LCO786579 LMK786238:LMK786579 LWG786238:LWG786579 MGC786238:MGC786579 MPY786238:MPY786579 MZU786238:MZU786579 NJQ786238:NJQ786579 NTM786238:NTM786579 ODI786238:ODI786579 ONE786238:ONE786579 OXA786238:OXA786579 PGW786238:PGW786579 PQS786238:PQS786579 QAO786238:QAO786579 QKK786238:QKK786579 QUG786238:QUG786579 REC786238:REC786579 RNY786238:RNY786579 RXU786238:RXU786579 SHQ786238:SHQ786579 SRM786238:SRM786579 TBI786238:TBI786579 TLE786238:TLE786579 TVA786238:TVA786579 UEW786238:UEW786579 UOS786238:UOS786579 UYO786238:UYO786579 VIK786238:VIK786579 VSG786238:VSG786579 WCC786238:WCC786579 WLY786238:WLY786579 WVU786238:WVU786579 H851774:H852115 JI851774:JI852115 TE851774:TE852115 ADA851774:ADA852115 AMW851774:AMW852115 AWS851774:AWS852115 BGO851774:BGO852115 BQK851774:BQK852115 CAG851774:CAG852115 CKC851774:CKC852115 CTY851774:CTY852115 DDU851774:DDU852115 DNQ851774:DNQ852115 DXM851774:DXM852115 EHI851774:EHI852115 ERE851774:ERE852115 FBA851774:FBA852115 FKW851774:FKW852115 FUS851774:FUS852115 GEO851774:GEO852115 GOK851774:GOK852115 GYG851774:GYG852115 HIC851774:HIC852115 HRY851774:HRY852115 IBU851774:IBU852115 ILQ851774:ILQ852115 IVM851774:IVM852115 JFI851774:JFI852115 JPE851774:JPE852115 JZA851774:JZA852115 KIW851774:KIW852115 KSS851774:KSS852115 LCO851774:LCO852115 LMK851774:LMK852115 LWG851774:LWG852115 MGC851774:MGC852115 MPY851774:MPY852115 MZU851774:MZU852115 NJQ851774:NJQ852115 NTM851774:NTM852115 ODI851774:ODI852115 ONE851774:ONE852115 OXA851774:OXA852115 PGW851774:PGW852115 PQS851774:PQS852115 QAO851774:QAO852115 QKK851774:QKK852115 QUG851774:QUG852115 REC851774:REC852115 RNY851774:RNY852115 RXU851774:RXU852115 SHQ851774:SHQ852115 SRM851774:SRM852115 TBI851774:TBI852115 TLE851774:TLE852115 TVA851774:TVA852115 UEW851774:UEW852115 UOS851774:UOS852115 UYO851774:UYO852115 VIK851774:VIK852115 VSG851774:VSG852115 WCC851774:WCC852115 WLY851774:WLY852115 WVU851774:WVU852115 H917310:H917651 JI917310:JI917651 TE917310:TE917651 ADA917310:ADA917651 AMW917310:AMW917651 AWS917310:AWS917651 BGO917310:BGO917651 BQK917310:BQK917651 CAG917310:CAG917651 CKC917310:CKC917651 CTY917310:CTY917651 DDU917310:DDU917651 DNQ917310:DNQ917651 DXM917310:DXM917651 EHI917310:EHI917651 ERE917310:ERE917651 FBA917310:FBA917651 FKW917310:FKW917651 FUS917310:FUS917651 GEO917310:GEO917651 GOK917310:GOK917651 GYG917310:GYG917651 HIC917310:HIC917651 HRY917310:HRY917651 IBU917310:IBU917651 ILQ917310:ILQ917651 IVM917310:IVM917651 JFI917310:JFI917651 JPE917310:JPE917651 JZA917310:JZA917651 KIW917310:KIW917651 KSS917310:KSS917651 LCO917310:LCO917651 LMK917310:LMK917651 LWG917310:LWG917651 MGC917310:MGC917651 MPY917310:MPY917651 MZU917310:MZU917651 NJQ917310:NJQ917651 NTM917310:NTM917651 ODI917310:ODI917651 ONE917310:ONE917651 OXA917310:OXA917651 PGW917310:PGW917651 PQS917310:PQS917651 QAO917310:QAO917651 QKK917310:QKK917651 QUG917310:QUG917651 REC917310:REC917651 RNY917310:RNY917651 RXU917310:RXU917651 SHQ917310:SHQ917651 SRM917310:SRM917651 TBI917310:TBI917651 TLE917310:TLE917651 TVA917310:TVA917651 UEW917310:UEW917651 UOS917310:UOS917651 UYO917310:UYO917651 VIK917310:VIK917651 VSG917310:VSG917651 WCC917310:WCC917651 WLY917310:WLY917651 WVU917310:WVU917651 H982846:H983187 JI982846:JI983187 TE982846:TE983187 ADA982846:ADA983187 AMW982846:AMW983187 AWS982846:AWS983187 BGO982846:BGO983187 BQK982846:BQK983187 CAG982846:CAG983187 CKC982846:CKC983187 CTY982846:CTY983187 DDU982846:DDU983187 DNQ982846:DNQ983187 DXM982846:DXM983187 EHI982846:EHI983187 ERE982846:ERE983187 FBA982846:FBA983187 FKW982846:FKW983187 FUS982846:FUS983187 GEO982846:GEO983187 GOK982846:GOK983187 GYG982846:GYG983187 HIC982846:HIC983187 HRY982846:HRY983187 IBU982846:IBU983187 ILQ982846:ILQ983187 IVM982846:IVM983187 JFI982846:JFI983187 JPE982846:JPE983187 JZA982846:JZA983187 KIW982846:KIW983187 KSS982846:KSS983187 LCO982846:LCO983187 LMK982846:LMK983187 LWG982846:LWG983187 MGC982846:MGC983187 MPY982846:MPY983187 MZU982846:MZU983187 NJQ982846:NJQ983187 NTM982846:NTM983187 ODI982846:ODI983187 ONE982846:ONE983187 OXA982846:OXA983187 PGW982846:PGW983187 PQS982846:PQS983187 QAO982846:QAO983187 QKK982846:QKK983187 QUG982846:QUG983187 REC982846:REC983187 RNY982846:RNY983187 RXU982846:RXU983187 SHQ982846:SHQ983187 SRM982846:SRM983187 TBI982846:TBI983187 TLE982846:TLE983187 TVA982846:TVA983187 UEW982846:UEW983187 UOS982846:UOS983187 UYO982846:UYO983187 VIK982846:VIK983187 VSG982846:VSG983187 WCC982846:WCC983187 WLY982846:WLY983187" xr:uid="{00000000-0002-0000-0200-000004000000}">
      <formula1>0</formula1>
      <formula2>365</formula2>
    </dataValidation>
    <dataValidation type="decimal" operator="lessThan" allowBlank="1" showInputMessage="1" showErrorMessage="1" sqref="WVX982846:WVX983187 TH6:TH149 ADD6:ADD149 AMZ6:AMZ149 AWV6:AWV149 BGR6:BGR149 BQN6:BQN149 CAJ6:CAJ149 CKF6:CKF149 CUB6:CUB149 DDX6:DDX149 DNT6:DNT149 DXP6:DXP149 EHL6:EHL149 ERH6:ERH149 FBD6:FBD149 FKZ6:FKZ149 FUV6:FUV149 GER6:GER149 GON6:GON149 GYJ6:GYJ149 HIF6:HIF149 HSB6:HSB149 IBX6:IBX149 ILT6:ILT149 IVP6:IVP149 JFL6:JFL149 JPH6:JPH149 JZD6:JZD149 KIZ6:KIZ149 KSV6:KSV149 LCR6:LCR149 LMN6:LMN149 LWJ6:LWJ149 MGF6:MGF149 MQB6:MQB149 MZX6:MZX149 NJT6:NJT149 NTP6:NTP149 ODL6:ODL149 ONH6:ONH149 OXD6:OXD149 PGZ6:PGZ149 PQV6:PQV149 QAR6:QAR149 QKN6:QKN149 QUJ6:QUJ149 REF6:REF149 ROB6:ROB149 RXX6:RXX149 SHT6:SHT149 SRP6:SRP149 TBL6:TBL149 TLH6:TLH149 TVD6:TVD149 UEZ6:UEZ149 UOV6:UOV149 UYR6:UYR149 VIN6:VIN149 VSJ6:VSJ149 WCF6:WCF149 WMB6:WMB149 WVX6:WVX149 WMB982846:WMB983187 L65342:L65683 JL65342:JL65683 TH65342:TH65683 ADD65342:ADD65683 AMZ65342:AMZ65683 AWV65342:AWV65683 BGR65342:BGR65683 BQN65342:BQN65683 CAJ65342:CAJ65683 CKF65342:CKF65683 CUB65342:CUB65683 DDX65342:DDX65683 DNT65342:DNT65683 DXP65342:DXP65683 EHL65342:EHL65683 ERH65342:ERH65683 FBD65342:FBD65683 FKZ65342:FKZ65683 FUV65342:FUV65683 GER65342:GER65683 GON65342:GON65683 GYJ65342:GYJ65683 HIF65342:HIF65683 HSB65342:HSB65683 IBX65342:IBX65683 ILT65342:ILT65683 IVP65342:IVP65683 JFL65342:JFL65683 JPH65342:JPH65683 JZD65342:JZD65683 KIZ65342:KIZ65683 KSV65342:KSV65683 LCR65342:LCR65683 LMN65342:LMN65683 LWJ65342:LWJ65683 MGF65342:MGF65683 MQB65342:MQB65683 MZX65342:MZX65683 NJT65342:NJT65683 NTP65342:NTP65683 ODL65342:ODL65683 ONH65342:ONH65683 OXD65342:OXD65683 PGZ65342:PGZ65683 PQV65342:PQV65683 QAR65342:QAR65683 QKN65342:QKN65683 QUJ65342:QUJ65683 REF65342:REF65683 ROB65342:ROB65683 RXX65342:RXX65683 SHT65342:SHT65683 SRP65342:SRP65683 TBL65342:TBL65683 TLH65342:TLH65683 TVD65342:TVD65683 UEZ65342:UEZ65683 UOV65342:UOV65683 UYR65342:UYR65683 VIN65342:VIN65683 VSJ65342:VSJ65683 WCF65342:WCF65683 WMB65342:WMB65683 WVX65342:WVX65683 L130878:L131219 JL130878:JL131219 TH130878:TH131219 ADD130878:ADD131219 AMZ130878:AMZ131219 AWV130878:AWV131219 BGR130878:BGR131219 BQN130878:BQN131219 CAJ130878:CAJ131219 CKF130878:CKF131219 CUB130878:CUB131219 DDX130878:DDX131219 DNT130878:DNT131219 DXP130878:DXP131219 EHL130878:EHL131219 ERH130878:ERH131219 FBD130878:FBD131219 FKZ130878:FKZ131219 FUV130878:FUV131219 GER130878:GER131219 GON130878:GON131219 GYJ130878:GYJ131219 HIF130878:HIF131219 HSB130878:HSB131219 IBX130878:IBX131219 ILT130878:ILT131219 IVP130878:IVP131219 JFL130878:JFL131219 JPH130878:JPH131219 JZD130878:JZD131219 KIZ130878:KIZ131219 KSV130878:KSV131219 LCR130878:LCR131219 LMN130878:LMN131219 LWJ130878:LWJ131219 MGF130878:MGF131219 MQB130878:MQB131219 MZX130878:MZX131219 NJT130878:NJT131219 NTP130878:NTP131219 ODL130878:ODL131219 ONH130878:ONH131219 OXD130878:OXD131219 PGZ130878:PGZ131219 PQV130878:PQV131219 QAR130878:QAR131219 QKN130878:QKN131219 QUJ130878:QUJ131219 REF130878:REF131219 ROB130878:ROB131219 RXX130878:RXX131219 SHT130878:SHT131219 SRP130878:SRP131219 TBL130878:TBL131219 TLH130878:TLH131219 TVD130878:TVD131219 UEZ130878:UEZ131219 UOV130878:UOV131219 UYR130878:UYR131219 VIN130878:VIN131219 VSJ130878:VSJ131219 WCF130878:WCF131219 WMB130878:WMB131219 WVX130878:WVX131219 L196414:L196755 JL196414:JL196755 TH196414:TH196755 ADD196414:ADD196755 AMZ196414:AMZ196755 AWV196414:AWV196755 BGR196414:BGR196755 BQN196414:BQN196755 CAJ196414:CAJ196755 CKF196414:CKF196755 CUB196414:CUB196755 DDX196414:DDX196755 DNT196414:DNT196755 DXP196414:DXP196755 EHL196414:EHL196755 ERH196414:ERH196755 FBD196414:FBD196755 FKZ196414:FKZ196755 FUV196414:FUV196755 GER196414:GER196755 GON196414:GON196755 GYJ196414:GYJ196755 HIF196414:HIF196755 HSB196414:HSB196755 IBX196414:IBX196755 ILT196414:ILT196755 IVP196414:IVP196755 JFL196414:JFL196755 JPH196414:JPH196755 JZD196414:JZD196755 KIZ196414:KIZ196755 KSV196414:KSV196755 LCR196414:LCR196755 LMN196414:LMN196755 LWJ196414:LWJ196755 MGF196414:MGF196755 MQB196414:MQB196755 MZX196414:MZX196755 NJT196414:NJT196755 NTP196414:NTP196755 ODL196414:ODL196755 ONH196414:ONH196755 OXD196414:OXD196755 PGZ196414:PGZ196755 PQV196414:PQV196755 QAR196414:QAR196755 QKN196414:QKN196755 QUJ196414:QUJ196755 REF196414:REF196755 ROB196414:ROB196755 RXX196414:RXX196755 SHT196414:SHT196755 SRP196414:SRP196755 TBL196414:TBL196755 TLH196414:TLH196755 TVD196414:TVD196755 UEZ196414:UEZ196755 UOV196414:UOV196755 UYR196414:UYR196755 VIN196414:VIN196755 VSJ196414:VSJ196755 WCF196414:WCF196755 WMB196414:WMB196755 WVX196414:WVX196755 L261950:L262291 JL261950:JL262291 TH261950:TH262291 ADD261950:ADD262291 AMZ261950:AMZ262291 AWV261950:AWV262291 BGR261950:BGR262291 BQN261950:BQN262291 CAJ261950:CAJ262291 CKF261950:CKF262291 CUB261950:CUB262291 DDX261950:DDX262291 DNT261950:DNT262291 DXP261950:DXP262291 EHL261950:EHL262291 ERH261950:ERH262291 FBD261950:FBD262291 FKZ261950:FKZ262291 FUV261950:FUV262291 GER261950:GER262291 GON261950:GON262291 GYJ261950:GYJ262291 HIF261950:HIF262291 HSB261950:HSB262291 IBX261950:IBX262291 ILT261950:ILT262291 IVP261950:IVP262291 JFL261950:JFL262291 JPH261950:JPH262291 JZD261950:JZD262291 KIZ261950:KIZ262291 KSV261950:KSV262291 LCR261950:LCR262291 LMN261950:LMN262291 LWJ261950:LWJ262291 MGF261950:MGF262291 MQB261950:MQB262291 MZX261950:MZX262291 NJT261950:NJT262291 NTP261950:NTP262291 ODL261950:ODL262291 ONH261950:ONH262291 OXD261950:OXD262291 PGZ261950:PGZ262291 PQV261950:PQV262291 QAR261950:QAR262291 QKN261950:QKN262291 QUJ261950:QUJ262291 REF261950:REF262291 ROB261950:ROB262291 RXX261950:RXX262291 SHT261950:SHT262291 SRP261950:SRP262291 TBL261950:TBL262291 TLH261950:TLH262291 TVD261950:TVD262291 UEZ261950:UEZ262291 UOV261950:UOV262291 UYR261950:UYR262291 VIN261950:VIN262291 VSJ261950:VSJ262291 WCF261950:WCF262291 WMB261950:WMB262291 WVX261950:WVX262291 L327486:L327827 JL327486:JL327827 TH327486:TH327827 ADD327486:ADD327827 AMZ327486:AMZ327827 AWV327486:AWV327827 BGR327486:BGR327827 BQN327486:BQN327827 CAJ327486:CAJ327827 CKF327486:CKF327827 CUB327486:CUB327827 DDX327486:DDX327827 DNT327486:DNT327827 DXP327486:DXP327827 EHL327486:EHL327827 ERH327486:ERH327827 FBD327486:FBD327827 FKZ327486:FKZ327827 FUV327486:FUV327827 GER327486:GER327827 GON327486:GON327827 GYJ327486:GYJ327827 HIF327486:HIF327827 HSB327486:HSB327827 IBX327486:IBX327827 ILT327486:ILT327827 IVP327486:IVP327827 JFL327486:JFL327827 JPH327486:JPH327827 JZD327486:JZD327827 KIZ327486:KIZ327827 KSV327486:KSV327827 LCR327486:LCR327827 LMN327486:LMN327827 LWJ327486:LWJ327827 MGF327486:MGF327827 MQB327486:MQB327827 MZX327486:MZX327827 NJT327486:NJT327827 NTP327486:NTP327827 ODL327486:ODL327827 ONH327486:ONH327827 OXD327486:OXD327827 PGZ327486:PGZ327827 PQV327486:PQV327827 QAR327486:QAR327827 QKN327486:QKN327827 QUJ327486:QUJ327827 REF327486:REF327827 ROB327486:ROB327827 RXX327486:RXX327827 SHT327486:SHT327827 SRP327486:SRP327827 TBL327486:TBL327827 TLH327486:TLH327827 TVD327486:TVD327827 UEZ327486:UEZ327827 UOV327486:UOV327827 UYR327486:UYR327827 VIN327486:VIN327827 VSJ327486:VSJ327827 WCF327486:WCF327827 WMB327486:WMB327827 WVX327486:WVX327827 L393022:L393363 JL393022:JL393363 TH393022:TH393363 ADD393022:ADD393363 AMZ393022:AMZ393363 AWV393022:AWV393363 BGR393022:BGR393363 BQN393022:BQN393363 CAJ393022:CAJ393363 CKF393022:CKF393363 CUB393022:CUB393363 DDX393022:DDX393363 DNT393022:DNT393363 DXP393022:DXP393363 EHL393022:EHL393363 ERH393022:ERH393363 FBD393022:FBD393363 FKZ393022:FKZ393363 FUV393022:FUV393363 GER393022:GER393363 GON393022:GON393363 GYJ393022:GYJ393363 HIF393022:HIF393363 HSB393022:HSB393363 IBX393022:IBX393363 ILT393022:ILT393363 IVP393022:IVP393363 JFL393022:JFL393363 JPH393022:JPH393363 JZD393022:JZD393363 KIZ393022:KIZ393363 KSV393022:KSV393363 LCR393022:LCR393363 LMN393022:LMN393363 LWJ393022:LWJ393363 MGF393022:MGF393363 MQB393022:MQB393363 MZX393022:MZX393363 NJT393022:NJT393363 NTP393022:NTP393363 ODL393022:ODL393363 ONH393022:ONH393363 OXD393022:OXD393363 PGZ393022:PGZ393363 PQV393022:PQV393363 QAR393022:QAR393363 QKN393022:QKN393363 QUJ393022:QUJ393363 REF393022:REF393363 ROB393022:ROB393363 RXX393022:RXX393363 SHT393022:SHT393363 SRP393022:SRP393363 TBL393022:TBL393363 TLH393022:TLH393363 TVD393022:TVD393363 UEZ393022:UEZ393363 UOV393022:UOV393363 UYR393022:UYR393363 VIN393022:VIN393363 VSJ393022:VSJ393363 WCF393022:WCF393363 WMB393022:WMB393363 WVX393022:WVX393363 L458558:L458899 JL458558:JL458899 TH458558:TH458899 ADD458558:ADD458899 AMZ458558:AMZ458899 AWV458558:AWV458899 BGR458558:BGR458899 BQN458558:BQN458899 CAJ458558:CAJ458899 CKF458558:CKF458899 CUB458558:CUB458899 DDX458558:DDX458899 DNT458558:DNT458899 DXP458558:DXP458899 EHL458558:EHL458899 ERH458558:ERH458899 FBD458558:FBD458899 FKZ458558:FKZ458899 FUV458558:FUV458899 GER458558:GER458899 GON458558:GON458899 GYJ458558:GYJ458899 HIF458558:HIF458899 HSB458558:HSB458899 IBX458558:IBX458899 ILT458558:ILT458899 IVP458558:IVP458899 JFL458558:JFL458899 JPH458558:JPH458899 JZD458558:JZD458899 KIZ458558:KIZ458899 KSV458558:KSV458899 LCR458558:LCR458899 LMN458558:LMN458899 LWJ458558:LWJ458899 MGF458558:MGF458899 MQB458558:MQB458899 MZX458558:MZX458899 NJT458558:NJT458899 NTP458558:NTP458899 ODL458558:ODL458899 ONH458558:ONH458899 OXD458558:OXD458899 PGZ458558:PGZ458899 PQV458558:PQV458899 QAR458558:QAR458899 QKN458558:QKN458899 QUJ458558:QUJ458899 REF458558:REF458899 ROB458558:ROB458899 RXX458558:RXX458899 SHT458558:SHT458899 SRP458558:SRP458899 TBL458558:TBL458899 TLH458558:TLH458899 TVD458558:TVD458899 UEZ458558:UEZ458899 UOV458558:UOV458899 UYR458558:UYR458899 VIN458558:VIN458899 VSJ458558:VSJ458899 WCF458558:WCF458899 WMB458558:WMB458899 WVX458558:WVX458899 L524094:L524435 JL524094:JL524435 TH524094:TH524435 ADD524094:ADD524435 AMZ524094:AMZ524435 AWV524094:AWV524435 BGR524094:BGR524435 BQN524094:BQN524435 CAJ524094:CAJ524435 CKF524094:CKF524435 CUB524094:CUB524435 DDX524094:DDX524435 DNT524094:DNT524435 DXP524094:DXP524435 EHL524094:EHL524435 ERH524094:ERH524435 FBD524094:FBD524435 FKZ524094:FKZ524435 FUV524094:FUV524435 GER524094:GER524435 GON524094:GON524435 GYJ524094:GYJ524435 HIF524094:HIF524435 HSB524094:HSB524435 IBX524094:IBX524435 ILT524094:ILT524435 IVP524094:IVP524435 JFL524094:JFL524435 JPH524094:JPH524435 JZD524094:JZD524435 KIZ524094:KIZ524435 KSV524094:KSV524435 LCR524094:LCR524435 LMN524094:LMN524435 LWJ524094:LWJ524435 MGF524094:MGF524435 MQB524094:MQB524435 MZX524094:MZX524435 NJT524094:NJT524435 NTP524094:NTP524435 ODL524094:ODL524435 ONH524094:ONH524435 OXD524094:OXD524435 PGZ524094:PGZ524435 PQV524094:PQV524435 QAR524094:QAR524435 QKN524094:QKN524435 QUJ524094:QUJ524435 REF524094:REF524435 ROB524094:ROB524435 RXX524094:RXX524435 SHT524094:SHT524435 SRP524094:SRP524435 TBL524094:TBL524435 TLH524094:TLH524435 TVD524094:TVD524435 UEZ524094:UEZ524435 UOV524094:UOV524435 UYR524094:UYR524435 VIN524094:VIN524435 VSJ524094:VSJ524435 WCF524094:WCF524435 WMB524094:WMB524435 WVX524094:WVX524435 L589630:L589971 JL589630:JL589971 TH589630:TH589971 ADD589630:ADD589971 AMZ589630:AMZ589971 AWV589630:AWV589971 BGR589630:BGR589971 BQN589630:BQN589971 CAJ589630:CAJ589971 CKF589630:CKF589971 CUB589630:CUB589971 DDX589630:DDX589971 DNT589630:DNT589971 DXP589630:DXP589971 EHL589630:EHL589971 ERH589630:ERH589971 FBD589630:FBD589971 FKZ589630:FKZ589971 FUV589630:FUV589971 GER589630:GER589971 GON589630:GON589971 GYJ589630:GYJ589971 HIF589630:HIF589971 HSB589630:HSB589971 IBX589630:IBX589971 ILT589630:ILT589971 IVP589630:IVP589971 JFL589630:JFL589971 JPH589630:JPH589971 JZD589630:JZD589971 KIZ589630:KIZ589971 KSV589630:KSV589971 LCR589630:LCR589971 LMN589630:LMN589971 LWJ589630:LWJ589971 MGF589630:MGF589971 MQB589630:MQB589971 MZX589630:MZX589971 NJT589630:NJT589971 NTP589630:NTP589971 ODL589630:ODL589971 ONH589630:ONH589971 OXD589630:OXD589971 PGZ589630:PGZ589971 PQV589630:PQV589971 QAR589630:QAR589971 QKN589630:QKN589971 QUJ589630:QUJ589971 REF589630:REF589971 ROB589630:ROB589971 RXX589630:RXX589971 SHT589630:SHT589971 SRP589630:SRP589971 TBL589630:TBL589971 TLH589630:TLH589971 TVD589630:TVD589971 UEZ589630:UEZ589971 UOV589630:UOV589971 UYR589630:UYR589971 VIN589630:VIN589971 VSJ589630:VSJ589971 WCF589630:WCF589971 WMB589630:WMB589971 WVX589630:WVX589971 L655166:L655507 JL655166:JL655507 TH655166:TH655507 ADD655166:ADD655507 AMZ655166:AMZ655507 AWV655166:AWV655507 BGR655166:BGR655507 BQN655166:BQN655507 CAJ655166:CAJ655507 CKF655166:CKF655507 CUB655166:CUB655507 DDX655166:DDX655507 DNT655166:DNT655507 DXP655166:DXP655507 EHL655166:EHL655507 ERH655166:ERH655507 FBD655166:FBD655507 FKZ655166:FKZ655507 FUV655166:FUV655507 GER655166:GER655507 GON655166:GON655507 GYJ655166:GYJ655507 HIF655166:HIF655507 HSB655166:HSB655507 IBX655166:IBX655507 ILT655166:ILT655507 IVP655166:IVP655507 JFL655166:JFL655507 JPH655166:JPH655507 JZD655166:JZD655507 KIZ655166:KIZ655507 KSV655166:KSV655507 LCR655166:LCR655507 LMN655166:LMN655507 LWJ655166:LWJ655507 MGF655166:MGF655507 MQB655166:MQB655507 MZX655166:MZX655507 NJT655166:NJT655507 NTP655166:NTP655507 ODL655166:ODL655507 ONH655166:ONH655507 OXD655166:OXD655507 PGZ655166:PGZ655507 PQV655166:PQV655507 QAR655166:QAR655507 QKN655166:QKN655507 QUJ655166:QUJ655507 REF655166:REF655507 ROB655166:ROB655507 RXX655166:RXX655507 SHT655166:SHT655507 SRP655166:SRP655507 TBL655166:TBL655507 TLH655166:TLH655507 TVD655166:TVD655507 UEZ655166:UEZ655507 UOV655166:UOV655507 UYR655166:UYR655507 VIN655166:VIN655507 VSJ655166:VSJ655507 WCF655166:WCF655507 WMB655166:WMB655507 WVX655166:WVX655507 L720702:L721043 JL720702:JL721043 TH720702:TH721043 ADD720702:ADD721043 AMZ720702:AMZ721043 AWV720702:AWV721043 BGR720702:BGR721043 BQN720702:BQN721043 CAJ720702:CAJ721043 CKF720702:CKF721043 CUB720702:CUB721043 DDX720702:DDX721043 DNT720702:DNT721043 DXP720702:DXP721043 EHL720702:EHL721043 ERH720702:ERH721043 FBD720702:FBD721043 FKZ720702:FKZ721043 FUV720702:FUV721043 GER720702:GER721043 GON720702:GON721043 GYJ720702:GYJ721043 HIF720702:HIF721043 HSB720702:HSB721043 IBX720702:IBX721043 ILT720702:ILT721043 IVP720702:IVP721043 JFL720702:JFL721043 JPH720702:JPH721043 JZD720702:JZD721043 KIZ720702:KIZ721043 KSV720702:KSV721043 LCR720702:LCR721043 LMN720702:LMN721043 LWJ720702:LWJ721043 MGF720702:MGF721043 MQB720702:MQB721043 MZX720702:MZX721043 NJT720702:NJT721043 NTP720702:NTP721043 ODL720702:ODL721043 ONH720702:ONH721043 OXD720702:OXD721043 PGZ720702:PGZ721043 PQV720702:PQV721043 QAR720702:QAR721043 QKN720702:QKN721043 QUJ720702:QUJ721043 REF720702:REF721043 ROB720702:ROB721043 RXX720702:RXX721043 SHT720702:SHT721043 SRP720702:SRP721043 TBL720702:TBL721043 TLH720702:TLH721043 TVD720702:TVD721043 UEZ720702:UEZ721043 UOV720702:UOV721043 UYR720702:UYR721043 VIN720702:VIN721043 VSJ720702:VSJ721043 WCF720702:WCF721043 WMB720702:WMB721043 WVX720702:WVX721043 L786238:L786579 JL786238:JL786579 TH786238:TH786579 ADD786238:ADD786579 AMZ786238:AMZ786579 AWV786238:AWV786579 BGR786238:BGR786579 BQN786238:BQN786579 CAJ786238:CAJ786579 CKF786238:CKF786579 CUB786238:CUB786579 DDX786238:DDX786579 DNT786238:DNT786579 DXP786238:DXP786579 EHL786238:EHL786579 ERH786238:ERH786579 FBD786238:FBD786579 FKZ786238:FKZ786579 FUV786238:FUV786579 GER786238:GER786579 GON786238:GON786579 GYJ786238:GYJ786579 HIF786238:HIF786579 HSB786238:HSB786579 IBX786238:IBX786579 ILT786238:ILT786579 IVP786238:IVP786579 JFL786238:JFL786579 JPH786238:JPH786579 JZD786238:JZD786579 KIZ786238:KIZ786579 KSV786238:KSV786579 LCR786238:LCR786579 LMN786238:LMN786579 LWJ786238:LWJ786579 MGF786238:MGF786579 MQB786238:MQB786579 MZX786238:MZX786579 NJT786238:NJT786579 NTP786238:NTP786579 ODL786238:ODL786579 ONH786238:ONH786579 OXD786238:OXD786579 PGZ786238:PGZ786579 PQV786238:PQV786579 QAR786238:QAR786579 QKN786238:QKN786579 QUJ786238:QUJ786579 REF786238:REF786579 ROB786238:ROB786579 RXX786238:RXX786579 SHT786238:SHT786579 SRP786238:SRP786579 TBL786238:TBL786579 TLH786238:TLH786579 TVD786238:TVD786579 UEZ786238:UEZ786579 UOV786238:UOV786579 UYR786238:UYR786579 VIN786238:VIN786579 VSJ786238:VSJ786579 WCF786238:WCF786579 WMB786238:WMB786579 WVX786238:WVX786579 L851774:L852115 JL851774:JL852115 TH851774:TH852115 ADD851774:ADD852115 AMZ851774:AMZ852115 AWV851774:AWV852115 BGR851774:BGR852115 BQN851774:BQN852115 CAJ851774:CAJ852115 CKF851774:CKF852115 CUB851774:CUB852115 DDX851774:DDX852115 DNT851774:DNT852115 DXP851774:DXP852115 EHL851774:EHL852115 ERH851774:ERH852115 FBD851774:FBD852115 FKZ851774:FKZ852115 FUV851774:FUV852115 GER851774:GER852115 GON851774:GON852115 GYJ851774:GYJ852115 HIF851774:HIF852115 HSB851774:HSB852115 IBX851774:IBX852115 ILT851774:ILT852115 IVP851774:IVP852115 JFL851774:JFL852115 JPH851774:JPH852115 JZD851774:JZD852115 KIZ851774:KIZ852115 KSV851774:KSV852115 LCR851774:LCR852115 LMN851774:LMN852115 LWJ851774:LWJ852115 MGF851774:MGF852115 MQB851774:MQB852115 MZX851774:MZX852115 NJT851774:NJT852115 NTP851774:NTP852115 ODL851774:ODL852115 ONH851774:ONH852115 OXD851774:OXD852115 PGZ851774:PGZ852115 PQV851774:PQV852115 QAR851774:QAR852115 QKN851774:QKN852115 QUJ851774:QUJ852115 REF851774:REF852115 ROB851774:ROB852115 RXX851774:RXX852115 SHT851774:SHT852115 SRP851774:SRP852115 TBL851774:TBL852115 TLH851774:TLH852115 TVD851774:TVD852115 UEZ851774:UEZ852115 UOV851774:UOV852115 UYR851774:UYR852115 VIN851774:VIN852115 VSJ851774:VSJ852115 WCF851774:WCF852115 WMB851774:WMB852115 WVX851774:WVX852115 L917310:L917651 JL917310:JL917651 TH917310:TH917651 ADD917310:ADD917651 AMZ917310:AMZ917651 AWV917310:AWV917651 BGR917310:BGR917651 BQN917310:BQN917651 CAJ917310:CAJ917651 CKF917310:CKF917651 CUB917310:CUB917651 DDX917310:DDX917651 DNT917310:DNT917651 DXP917310:DXP917651 EHL917310:EHL917651 ERH917310:ERH917651 FBD917310:FBD917651 FKZ917310:FKZ917651 FUV917310:FUV917651 GER917310:GER917651 GON917310:GON917651 GYJ917310:GYJ917651 HIF917310:HIF917651 HSB917310:HSB917651 IBX917310:IBX917651 ILT917310:ILT917651 IVP917310:IVP917651 JFL917310:JFL917651 JPH917310:JPH917651 JZD917310:JZD917651 KIZ917310:KIZ917651 KSV917310:KSV917651 LCR917310:LCR917651 LMN917310:LMN917651 LWJ917310:LWJ917651 MGF917310:MGF917651 MQB917310:MQB917651 MZX917310:MZX917651 NJT917310:NJT917651 NTP917310:NTP917651 ODL917310:ODL917651 ONH917310:ONH917651 OXD917310:OXD917651 PGZ917310:PGZ917651 PQV917310:PQV917651 QAR917310:QAR917651 QKN917310:QKN917651 QUJ917310:QUJ917651 REF917310:REF917651 ROB917310:ROB917651 RXX917310:RXX917651 SHT917310:SHT917651 SRP917310:SRP917651 TBL917310:TBL917651 TLH917310:TLH917651 TVD917310:TVD917651 UEZ917310:UEZ917651 UOV917310:UOV917651 UYR917310:UYR917651 VIN917310:VIN917651 VSJ917310:VSJ917651 WCF917310:WCF917651 WMB917310:WMB917651 WVX917310:WVX917651 L982846:L983187 JL982846:JL983187 TH982846:TH983187 ADD982846:ADD983187 AMZ982846:AMZ983187 AWV982846:AWV983187 BGR982846:BGR983187 BQN982846:BQN983187 CAJ982846:CAJ983187 CKF982846:CKF983187 CUB982846:CUB983187 DDX982846:DDX983187 DNT982846:DNT983187 DXP982846:DXP983187 EHL982846:EHL983187 ERH982846:ERH983187 FBD982846:FBD983187 FKZ982846:FKZ983187 FUV982846:FUV983187 GER982846:GER983187 GON982846:GON983187 GYJ982846:GYJ983187 HIF982846:HIF983187 HSB982846:HSB983187 IBX982846:IBX983187 ILT982846:ILT983187 IVP982846:IVP983187 JFL982846:JFL983187 JPH982846:JPH983187 JZD982846:JZD983187 KIZ982846:KIZ983187 KSV982846:KSV983187 LCR982846:LCR983187 LMN982846:LMN983187 LWJ982846:LWJ983187 MGF982846:MGF983187 MQB982846:MQB983187 MZX982846:MZX983187 NJT982846:NJT983187 NTP982846:NTP983187 ODL982846:ODL983187 ONH982846:ONH983187 OXD982846:OXD983187 PGZ982846:PGZ983187 PQV982846:PQV983187 QAR982846:QAR983187 QKN982846:QKN983187 QUJ982846:QUJ983187 REF982846:REF983187 ROB982846:ROB983187 RXX982846:RXX983187 SHT982846:SHT983187 SRP982846:SRP983187 TBL982846:TBL983187 TLH982846:TLH983187 TVD982846:TVD983187 UEZ982846:UEZ983187 UOV982846:UOV983187 UYR982846:UYR983187 VIN982846:VIN983187 VSJ982846:VSJ983187 WCF982846:WCF983187 JL6:JL149" xr:uid="{00000000-0002-0000-0200-000005000000}">
      <formula1>20000</formula1>
    </dataValidation>
    <dataValidation type="date" allowBlank="1" showInputMessage="1" showErrorMessage="1" sqref="WVR982846:WVS983187 TB6:TC149 ACX6:ACY149 AMT6:AMU149 AWP6:AWQ149 BGL6:BGM149 BQH6:BQI149 CAD6:CAE149 CJZ6:CKA149 CTV6:CTW149 DDR6:DDS149 DNN6:DNO149 DXJ6:DXK149 EHF6:EHG149 ERB6:ERC149 FAX6:FAY149 FKT6:FKU149 FUP6:FUQ149 GEL6:GEM149 GOH6:GOI149 GYD6:GYE149 HHZ6:HIA149 HRV6:HRW149 IBR6:IBS149 ILN6:ILO149 IVJ6:IVK149 JFF6:JFG149 JPB6:JPC149 JYX6:JYY149 KIT6:KIU149 KSP6:KSQ149 LCL6:LCM149 LMH6:LMI149 LWD6:LWE149 MFZ6:MGA149 MPV6:MPW149 MZR6:MZS149 NJN6:NJO149 NTJ6:NTK149 ODF6:ODG149 ONB6:ONC149 OWX6:OWY149 PGT6:PGU149 PQP6:PQQ149 QAL6:QAM149 QKH6:QKI149 QUD6:QUE149 RDZ6:REA149 RNV6:RNW149 RXR6:RXS149 SHN6:SHO149 SRJ6:SRK149 TBF6:TBG149 TLB6:TLC149 TUX6:TUY149 UET6:UEU149 UOP6:UOQ149 UYL6:UYM149 VIH6:VII149 VSD6:VSE149 WBZ6:WCA149 WLV6:WLW149 WVR6:WVS149 WLV982846:WLW983187 E65342:F65683 JF65342:JG65683 TB65342:TC65683 ACX65342:ACY65683 AMT65342:AMU65683 AWP65342:AWQ65683 BGL65342:BGM65683 BQH65342:BQI65683 CAD65342:CAE65683 CJZ65342:CKA65683 CTV65342:CTW65683 DDR65342:DDS65683 DNN65342:DNO65683 DXJ65342:DXK65683 EHF65342:EHG65683 ERB65342:ERC65683 FAX65342:FAY65683 FKT65342:FKU65683 FUP65342:FUQ65683 GEL65342:GEM65683 GOH65342:GOI65683 GYD65342:GYE65683 HHZ65342:HIA65683 HRV65342:HRW65683 IBR65342:IBS65683 ILN65342:ILO65683 IVJ65342:IVK65683 JFF65342:JFG65683 JPB65342:JPC65683 JYX65342:JYY65683 KIT65342:KIU65683 KSP65342:KSQ65683 LCL65342:LCM65683 LMH65342:LMI65683 LWD65342:LWE65683 MFZ65342:MGA65683 MPV65342:MPW65683 MZR65342:MZS65683 NJN65342:NJO65683 NTJ65342:NTK65683 ODF65342:ODG65683 ONB65342:ONC65683 OWX65342:OWY65683 PGT65342:PGU65683 PQP65342:PQQ65683 QAL65342:QAM65683 QKH65342:QKI65683 QUD65342:QUE65683 RDZ65342:REA65683 RNV65342:RNW65683 RXR65342:RXS65683 SHN65342:SHO65683 SRJ65342:SRK65683 TBF65342:TBG65683 TLB65342:TLC65683 TUX65342:TUY65683 UET65342:UEU65683 UOP65342:UOQ65683 UYL65342:UYM65683 VIH65342:VII65683 VSD65342:VSE65683 WBZ65342:WCA65683 WLV65342:WLW65683 WVR65342:WVS65683 E130878:F131219 JF130878:JG131219 TB130878:TC131219 ACX130878:ACY131219 AMT130878:AMU131219 AWP130878:AWQ131219 BGL130878:BGM131219 BQH130878:BQI131219 CAD130878:CAE131219 CJZ130878:CKA131219 CTV130878:CTW131219 DDR130878:DDS131219 DNN130878:DNO131219 DXJ130878:DXK131219 EHF130878:EHG131219 ERB130878:ERC131219 FAX130878:FAY131219 FKT130878:FKU131219 FUP130878:FUQ131219 GEL130878:GEM131219 GOH130878:GOI131219 GYD130878:GYE131219 HHZ130878:HIA131219 HRV130878:HRW131219 IBR130878:IBS131219 ILN130878:ILO131219 IVJ130878:IVK131219 JFF130878:JFG131219 JPB130878:JPC131219 JYX130878:JYY131219 KIT130878:KIU131219 KSP130878:KSQ131219 LCL130878:LCM131219 LMH130878:LMI131219 LWD130878:LWE131219 MFZ130878:MGA131219 MPV130878:MPW131219 MZR130878:MZS131219 NJN130878:NJO131219 NTJ130878:NTK131219 ODF130878:ODG131219 ONB130878:ONC131219 OWX130878:OWY131219 PGT130878:PGU131219 PQP130878:PQQ131219 QAL130878:QAM131219 QKH130878:QKI131219 QUD130878:QUE131219 RDZ130878:REA131219 RNV130878:RNW131219 RXR130878:RXS131219 SHN130878:SHO131219 SRJ130878:SRK131219 TBF130878:TBG131219 TLB130878:TLC131219 TUX130878:TUY131219 UET130878:UEU131219 UOP130878:UOQ131219 UYL130878:UYM131219 VIH130878:VII131219 VSD130878:VSE131219 WBZ130878:WCA131219 WLV130878:WLW131219 WVR130878:WVS131219 E196414:F196755 JF196414:JG196755 TB196414:TC196755 ACX196414:ACY196755 AMT196414:AMU196755 AWP196414:AWQ196755 BGL196414:BGM196755 BQH196414:BQI196755 CAD196414:CAE196755 CJZ196414:CKA196755 CTV196414:CTW196755 DDR196414:DDS196755 DNN196414:DNO196755 DXJ196414:DXK196755 EHF196414:EHG196755 ERB196414:ERC196755 FAX196414:FAY196755 FKT196414:FKU196755 FUP196414:FUQ196755 GEL196414:GEM196755 GOH196414:GOI196755 GYD196414:GYE196755 HHZ196414:HIA196755 HRV196414:HRW196755 IBR196414:IBS196755 ILN196414:ILO196755 IVJ196414:IVK196755 JFF196414:JFG196755 JPB196414:JPC196755 JYX196414:JYY196755 KIT196414:KIU196755 KSP196414:KSQ196755 LCL196414:LCM196755 LMH196414:LMI196755 LWD196414:LWE196755 MFZ196414:MGA196755 MPV196414:MPW196755 MZR196414:MZS196755 NJN196414:NJO196755 NTJ196414:NTK196755 ODF196414:ODG196755 ONB196414:ONC196755 OWX196414:OWY196755 PGT196414:PGU196755 PQP196414:PQQ196755 QAL196414:QAM196755 QKH196414:QKI196755 QUD196414:QUE196755 RDZ196414:REA196755 RNV196414:RNW196755 RXR196414:RXS196755 SHN196414:SHO196755 SRJ196414:SRK196755 TBF196414:TBG196755 TLB196414:TLC196755 TUX196414:TUY196755 UET196414:UEU196755 UOP196414:UOQ196755 UYL196414:UYM196755 VIH196414:VII196755 VSD196414:VSE196755 WBZ196414:WCA196755 WLV196414:WLW196755 WVR196414:WVS196755 E261950:F262291 JF261950:JG262291 TB261950:TC262291 ACX261950:ACY262291 AMT261950:AMU262291 AWP261950:AWQ262291 BGL261950:BGM262291 BQH261950:BQI262291 CAD261950:CAE262291 CJZ261950:CKA262291 CTV261950:CTW262291 DDR261950:DDS262291 DNN261950:DNO262291 DXJ261950:DXK262291 EHF261950:EHG262291 ERB261950:ERC262291 FAX261950:FAY262291 FKT261950:FKU262291 FUP261950:FUQ262291 GEL261950:GEM262291 GOH261950:GOI262291 GYD261950:GYE262291 HHZ261950:HIA262291 HRV261950:HRW262291 IBR261950:IBS262291 ILN261950:ILO262291 IVJ261950:IVK262291 JFF261950:JFG262291 JPB261950:JPC262291 JYX261950:JYY262291 KIT261950:KIU262291 KSP261950:KSQ262291 LCL261950:LCM262291 LMH261950:LMI262291 LWD261950:LWE262291 MFZ261950:MGA262291 MPV261950:MPW262291 MZR261950:MZS262291 NJN261950:NJO262291 NTJ261950:NTK262291 ODF261950:ODG262291 ONB261950:ONC262291 OWX261950:OWY262291 PGT261950:PGU262291 PQP261950:PQQ262291 QAL261950:QAM262291 QKH261950:QKI262291 QUD261950:QUE262291 RDZ261950:REA262291 RNV261950:RNW262291 RXR261950:RXS262291 SHN261950:SHO262291 SRJ261950:SRK262291 TBF261950:TBG262291 TLB261950:TLC262291 TUX261950:TUY262291 UET261950:UEU262291 UOP261950:UOQ262291 UYL261950:UYM262291 VIH261950:VII262291 VSD261950:VSE262291 WBZ261950:WCA262291 WLV261950:WLW262291 WVR261950:WVS262291 E327486:F327827 JF327486:JG327827 TB327486:TC327827 ACX327486:ACY327827 AMT327486:AMU327827 AWP327486:AWQ327827 BGL327486:BGM327827 BQH327486:BQI327827 CAD327486:CAE327827 CJZ327486:CKA327827 CTV327486:CTW327827 DDR327486:DDS327827 DNN327486:DNO327827 DXJ327486:DXK327827 EHF327486:EHG327827 ERB327486:ERC327827 FAX327486:FAY327827 FKT327486:FKU327827 FUP327486:FUQ327827 GEL327486:GEM327827 GOH327486:GOI327827 GYD327486:GYE327827 HHZ327486:HIA327827 HRV327486:HRW327827 IBR327486:IBS327827 ILN327486:ILO327827 IVJ327486:IVK327827 JFF327486:JFG327827 JPB327486:JPC327827 JYX327486:JYY327827 KIT327486:KIU327827 KSP327486:KSQ327827 LCL327486:LCM327827 LMH327486:LMI327827 LWD327486:LWE327827 MFZ327486:MGA327827 MPV327486:MPW327827 MZR327486:MZS327827 NJN327486:NJO327827 NTJ327486:NTK327827 ODF327486:ODG327827 ONB327486:ONC327827 OWX327486:OWY327827 PGT327486:PGU327827 PQP327486:PQQ327827 QAL327486:QAM327827 QKH327486:QKI327827 QUD327486:QUE327827 RDZ327486:REA327827 RNV327486:RNW327827 RXR327486:RXS327827 SHN327486:SHO327827 SRJ327486:SRK327827 TBF327486:TBG327827 TLB327486:TLC327827 TUX327486:TUY327827 UET327486:UEU327827 UOP327486:UOQ327827 UYL327486:UYM327827 VIH327486:VII327827 VSD327486:VSE327827 WBZ327486:WCA327827 WLV327486:WLW327827 WVR327486:WVS327827 E393022:F393363 JF393022:JG393363 TB393022:TC393363 ACX393022:ACY393363 AMT393022:AMU393363 AWP393022:AWQ393363 BGL393022:BGM393363 BQH393022:BQI393363 CAD393022:CAE393363 CJZ393022:CKA393363 CTV393022:CTW393363 DDR393022:DDS393363 DNN393022:DNO393363 DXJ393022:DXK393363 EHF393022:EHG393363 ERB393022:ERC393363 FAX393022:FAY393363 FKT393022:FKU393363 FUP393022:FUQ393363 GEL393022:GEM393363 GOH393022:GOI393363 GYD393022:GYE393363 HHZ393022:HIA393363 HRV393022:HRW393363 IBR393022:IBS393363 ILN393022:ILO393363 IVJ393022:IVK393363 JFF393022:JFG393363 JPB393022:JPC393363 JYX393022:JYY393363 KIT393022:KIU393363 KSP393022:KSQ393363 LCL393022:LCM393363 LMH393022:LMI393363 LWD393022:LWE393363 MFZ393022:MGA393363 MPV393022:MPW393363 MZR393022:MZS393363 NJN393022:NJO393363 NTJ393022:NTK393363 ODF393022:ODG393363 ONB393022:ONC393363 OWX393022:OWY393363 PGT393022:PGU393363 PQP393022:PQQ393363 QAL393022:QAM393363 QKH393022:QKI393363 QUD393022:QUE393363 RDZ393022:REA393363 RNV393022:RNW393363 RXR393022:RXS393363 SHN393022:SHO393363 SRJ393022:SRK393363 TBF393022:TBG393363 TLB393022:TLC393363 TUX393022:TUY393363 UET393022:UEU393363 UOP393022:UOQ393363 UYL393022:UYM393363 VIH393022:VII393363 VSD393022:VSE393363 WBZ393022:WCA393363 WLV393022:WLW393363 WVR393022:WVS393363 E458558:F458899 JF458558:JG458899 TB458558:TC458899 ACX458558:ACY458899 AMT458558:AMU458899 AWP458558:AWQ458899 BGL458558:BGM458899 BQH458558:BQI458899 CAD458558:CAE458899 CJZ458558:CKA458899 CTV458558:CTW458899 DDR458558:DDS458899 DNN458558:DNO458899 DXJ458558:DXK458899 EHF458558:EHG458899 ERB458558:ERC458899 FAX458558:FAY458899 FKT458558:FKU458899 FUP458558:FUQ458899 GEL458558:GEM458899 GOH458558:GOI458899 GYD458558:GYE458899 HHZ458558:HIA458899 HRV458558:HRW458899 IBR458558:IBS458899 ILN458558:ILO458899 IVJ458558:IVK458899 JFF458558:JFG458899 JPB458558:JPC458899 JYX458558:JYY458899 KIT458558:KIU458899 KSP458558:KSQ458899 LCL458558:LCM458899 LMH458558:LMI458899 LWD458558:LWE458899 MFZ458558:MGA458899 MPV458558:MPW458899 MZR458558:MZS458899 NJN458558:NJO458899 NTJ458558:NTK458899 ODF458558:ODG458899 ONB458558:ONC458899 OWX458558:OWY458899 PGT458558:PGU458899 PQP458558:PQQ458899 QAL458558:QAM458899 QKH458558:QKI458899 QUD458558:QUE458899 RDZ458558:REA458899 RNV458558:RNW458899 RXR458558:RXS458899 SHN458558:SHO458899 SRJ458558:SRK458899 TBF458558:TBG458899 TLB458558:TLC458899 TUX458558:TUY458899 UET458558:UEU458899 UOP458558:UOQ458899 UYL458558:UYM458899 VIH458558:VII458899 VSD458558:VSE458899 WBZ458558:WCA458899 WLV458558:WLW458899 WVR458558:WVS458899 E524094:F524435 JF524094:JG524435 TB524094:TC524435 ACX524094:ACY524435 AMT524094:AMU524435 AWP524094:AWQ524435 BGL524094:BGM524435 BQH524094:BQI524435 CAD524094:CAE524435 CJZ524094:CKA524435 CTV524094:CTW524435 DDR524094:DDS524435 DNN524094:DNO524435 DXJ524094:DXK524435 EHF524094:EHG524435 ERB524094:ERC524435 FAX524094:FAY524435 FKT524094:FKU524435 FUP524094:FUQ524435 GEL524094:GEM524435 GOH524094:GOI524435 GYD524094:GYE524435 HHZ524094:HIA524435 HRV524094:HRW524435 IBR524094:IBS524435 ILN524094:ILO524435 IVJ524094:IVK524435 JFF524094:JFG524435 JPB524094:JPC524435 JYX524094:JYY524435 KIT524094:KIU524435 KSP524094:KSQ524435 LCL524094:LCM524435 LMH524094:LMI524435 LWD524094:LWE524435 MFZ524094:MGA524435 MPV524094:MPW524435 MZR524094:MZS524435 NJN524094:NJO524435 NTJ524094:NTK524435 ODF524094:ODG524435 ONB524094:ONC524435 OWX524094:OWY524435 PGT524094:PGU524435 PQP524094:PQQ524435 QAL524094:QAM524435 QKH524094:QKI524435 QUD524094:QUE524435 RDZ524094:REA524435 RNV524094:RNW524435 RXR524094:RXS524435 SHN524094:SHO524435 SRJ524094:SRK524435 TBF524094:TBG524435 TLB524094:TLC524435 TUX524094:TUY524435 UET524094:UEU524435 UOP524094:UOQ524435 UYL524094:UYM524435 VIH524094:VII524435 VSD524094:VSE524435 WBZ524094:WCA524435 WLV524094:WLW524435 WVR524094:WVS524435 E589630:F589971 JF589630:JG589971 TB589630:TC589971 ACX589630:ACY589971 AMT589630:AMU589971 AWP589630:AWQ589971 BGL589630:BGM589971 BQH589630:BQI589971 CAD589630:CAE589971 CJZ589630:CKA589971 CTV589630:CTW589971 DDR589630:DDS589971 DNN589630:DNO589971 DXJ589630:DXK589971 EHF589630:EHG589971 ERB589630:ERC589971 FAX589630:FAY589971 FKT589630:FKU589971 FUP589630:FUQ589971 GEL589630:GEM589971 GOH589630:GOI589971 GYD589630:GYE589971 HHZ589630:HIA589971 HRV589630:HRW589971 IBR589630:IBS589971 ILN589630:ILO589971 IVJ589630:IVK589971 JFF589630:JFG589971 JPB589630:JPC589971 JYX589630:JYY589971 KIT589630:KIU589971 KSP589630:KSQ589971 LCL589630:LCM589971 LMH589630:LMI589971 LWD589630:LWE589971 MFZ589630:MGA589971 MPV589630:MPW589971 MZR589630:MZS589971 NJN589630:NJO589971 NTJ589630:NTK589971 ODF589630:ODG589971 ONB589630:ONC589971 OWX589630:OWY589971 PGT589630:PGU589971 PQP589630:PQQ589971 QAL589630:QAM589971 QKH589630:QKI589971 QUD589630:QUE589971 RDZ589630:REA589971 RNV589630:RNW589971 RXR589630:RXS589971 SHN589630:SHO589971 SRJ589630:SRK589971 TBF589630:TBG589971 TLB589630:TLC589971 TUX589630:TUY589971 UET589630:UEU589971 UOP589630:UOQ589971 UYL589630:UYM589971 VIH589630:VII589971 VSD589630:VSE589971 WBZ589630:WCA589971 WLV589630:WLW589971 WVR589630:WVS589971 E655166:F655507 JF655166:JG655507 TB655166:TC655507 ACX655166:ACY655507 AMT655166:AMU655507 AWP655166:AWQ655507 BGL655166:BGM655507 BQH655166:BQI655507 CAD655166:CAE655507 CJZ655166:CKA655507 CTV655166:CTW655507 DDR655166:DDS655507 DNN655166:DNO655507 DXJ655166:DXK655507 EHF655166:EHG655507 ERB655166:ERC655507 FAX655166:FAY655507 FKT655166:FKU655507 FUP655166:FUQ655507 GEL655166:GEM655507 GOH655166:GOI655507 GYD655166:GYE655507 HHZ655166:HIA655507 HRV655166:HRW655507 IBR655166:IBS655507 ILN655166:ILO655507 IVJ655166:IVK655507 JFF655166:JFG655507 JPB655166:JPC655507 JYX655166:JYY655507 KIT655166:KIU655507 KSP655166:KSQ655507 LCL655166:LCM655507 LMH655166:LMI655507 LWD655166:LWE655507 MFZ655166:MGA655507 MPV655166:MPW655507 MZR655166:MZS655507 NJN655166:NJO655507 NTJ655166:NTK655507 ODF655166:ODG655507 ONB655166:ONC655507 OWX655166:OWY655507 PGT655166:PGU655507 PQP655166:PQQ655507 QAL655166:QAM655507 QKH655166:QKI655507 QUD655166:QUE655507 RDZ655166:REA655507 RNV655166:RNW655507 RXR655166:RXS655507 SHN655166:SHO655507 SRJ655166:SRK655507 TBF655166:TBG655507 TLB655166:TLC655507 TUX655166:TUY655507 UET655166:UEU655507 UOP655166:UOQ655507 UYL655166:UYM655507 VIH655166:VII655507 VSD655166:VSE655507 WBZ655166:WCA655507 WLV655166:WLW655507 WVR655166:WVS655507 E720702:F721043 JF720702:JG721043 TB720702:TC721043 ACX720702:ACY721043 AMT720702:AMU721043 AWP720702:AWQ721043 BGL720702:BGM721043 BQH720702:BQI721043 CAD720702:CAE721043 CJZ720702:CKA721043 CTV720702:CTW721043 DDR720702:DDS721043 DNN720702:DNO721043 DXJ720702:DXK721043 EHF720702:EHG721043 ERB720702:ERC721043 FAX720702:FAY721043 FKT720702:FKU721043 FUP720702:FUQ721043 GEL720702:GEM721043 GOH720702:GOI721043 GYD720702:GYE721043 HHZ720702:HIA721043 HRV720702:HRW721043 IBR720702:IBS721043 ILN720702:ILO721043 IVJ720702:IVK721043 JFF720702:JFG721043 JPB720702:JPC721043 JYX720702:JYY721043 KIT720702:KIU721043 KSP720702:KSQ721043 LCL720702:LCM721043 LMH720702:LMI721043 LWD720702:LWE721043 MFZ720702:MGA721043 MPV720702:MPW721043 MZR720702:MZS721043 NJN720702:NJO721043 NTJ720702:NTK721043 ODF720702:ODG721043 ONB720702:ONC721043 OWX720702:OWY721043 PGT720702:PGU721043 PQP720702:PQQ721043 QAL720702:QAM721043 QKH720702:QKI721043 QUD720702:QUE721043 RDZ720702:REA721043 RNV720702:RNW721043 RXR720702:RXS721043 SHN720702:SHO721043 SRJ720702:SRK721043 TBF720702:TBG721043 TLB720702:TLC721043 TUX720702:TUY721043 UET720702:UEU721043 UOP720702:UOQ721043 UYL720702:UYM721043 VIH720702:VII721043 VSD720702:VSE721043 WBZ720702:WCA721043 WLV720702:WLW721043 WVR720702:WVS721043 E786238:F786579 JF786238:JG786579 TB786238:TC786579 ACX786238:ACY786579 AMT786238:AMU786579 AWP786238:AWQ786579 BGL786238:BGM786579 BQH786238:BQI786579 CAD786238:CAE786579 CJZ786238:CKA786579 CTV786238:CTW786579 DDR786238:DDS786579 DNN786238:DNO786579 DXJ786238:DXK786579 EHF786238:EHG786579 ERB786238:ERC786579 FAX786238:FAY786579 FKT786238:FKU786579 FUP786238:FUQ786579 GEL786238:GEM786579 GOH786238:GOI786579 GYD786238:GYE786579 HHZ786238:HIA786579 HRV786238:HRW786579 IBR786238:IBS786579 ILN786238:ILO786579 IVJ786238:IVK786579 JFF786238:JFG786579 JPB786238:JPC786579 JYX786238:JYY786579 KIT786238:KIU786579 KSP786238:KSQ786579 LCL786238:LCM786579 LMH786238:LMI786579 LWD786238:LWE786579 MFZ786238:MGA786579 MPV786238:MPW786579 MZR786238:MZS786579 NJN786238:NJO786579 NTJ786238:NTK786579 ODF786238:ODG786579 ONB786238:ONC786579 OWX786238:OWY786579 PGT786238:PGU786579 PQP786238:PQQ786579 QAL786238:QAM786579 QKH786238:QKI786579 QUD786238:QUE786579 RDZ786238:REA786579 RNV786238:RNW786579 RXR786238:RXS786579 SHN786238:SHO786579 SRJ786238:SRK786579 TBF786238:TBG786579 TLB786238:TLC786579 TUX786238:TUY786579 UET786238:UEU786579 UOP786238:UOQ786579 UYL786238:UYM786579 VIH786238:VII786579 VSD786238:VSE786579 WBZ786238:WCA786579 WLV786238:WLW786579 WVR786238:WVS786579 E851774:F852115 JF851774:JG852115 TB851774:TC852115 ACX851774:ACY852115 AMT851774:AMU852115 AWP851774:AWQ852115 BGL851774:BGM852115 BQH851774:BQI852115 CAD851774:CAE852115 CJZ851774:CKA852115 CTV851774:CTW852115 DDR851774:DDS852115 DNN851774:DNO852115 DXJ851774:DXK852115 EHF851774:EHG852115 ERB851774:ERC852115 FAX851774:FAY852115 FKT851774:FKU852115 FUP851774:FUQ852115 GEL851774:GEM852115 GOH851774:GOI852115 GYD851774:GYE852115 HHZ851774:HIA852115 HRV851774:HRW852115 IBR851774:IBS852115 ILN851774:ILO852115 IVJ851774:IVK852115 JFF851774:JFG852115 JPB851774:JPC852115 JYX851774:JYY852115 KIT851774:KIU852115 KSP851774:KSQ852115 LCL851774:LCM852115 LMH851774:LMI852115 LWD851774:LWE852115 MFZ851774:MGA852115 MPV851774:MPW852115 MZR851774:MZS852115 NJN851774:NJO852115 NTJ851774:NTK852115 ODF851774:ODG852115 ONB851774:ONC852115 OWX851774:OWY852115 PGT851774:PGU852115 PQP851774:PQQ852115 QAL851774:QAM852115 QKH851774:QKI852115 QUD851774:QUE852115 RDZ851774:REA852115 RNV851774:RNW852115 RXR851774:RXS852115 SHN851774:SHO852115 SRJ851774:SRK852115 TBF851774:TBG852115 TLB851774:TLC852115 TUX851774:TUY852115 UET851774:UEU852115 UOP851774:UOQ852115 UYL851774:UYM852115 VIH851774:VII852115 VSD851774:VSE852115 WBZ851774:WCA852115 WLV851774:WLW852115 WVR851774:WVS852115 E917310:F917651 JF917310:JG917651 TB917310:TC917651 ACX917310:ACY917651 AMT917310:AMU917651 AWP917310:AWQ917651 BGL917310:BGM917651 BQH917310:BQI917651 CAD917310:CAE917651 CJZ917310:CKA917651 CTV917310:CTW917651 DDR917310:DDS917651 DNN917310:DNO917651 DXJ917310:DXK917651 EHF917310:EHG917651 ERB917310:ERC917651 FAX917310:FAY917651 FKT917310:FKU917651 FUP917310:FUQ917651 GEL917310:GEM917651 GOH917310:GOI917651 GYD917310:GYE917651 HHZ917310:HIA917651 HRV917310:HRW917651 IBR917310:IBS917651 ILN917310:ILO917651 IVJ917310:IVK917651 JFF917310:JFG917651 JPB917310:JPC917651 JYX917310:JYY917651 KIT917310:KIU917651 KSP917310:KSQ917651 LCL917310:LCM917651 LMH917310:LMI917651 LWD917310:LWE917651 MFZ917310:MGA917651 MPV917310:MPW917651 MZR917310:MZS917651 NJN917310:NJO917651 NTJ917310:NTK917651 ODF917310:ODG917651 ONB917310:ONC917651 OWX917310:OWY917651 PGT917310:PGU917651 PQP917310:PQQ917651 QAL917310:QAM917651 QKH917310:QKI917651 QUD917310:QUE917651 RDZ917310:REA917651 RNV917310:RNW917651 RXR917310:RXS917651 SHN917310:SHO917651 SRJ917310:SRK917651 TBF917310:TBG917651 TLB917310:TLC917651 TUX917310:TUY917651 UET917310:UEU917651 UOP917310:UOQ917651 UYL917310:UYM917651 VIH917310:VII917651 VSD917310:VSE917651 WBZ917310:WCA917651 WLV917310:WLW917651 WVR917310:WVS917651 E982846:F983187 JF982846:JG983187 TB982846:TC983187 ACX982846:ACY983187 AMT982846:AMU983187 AWP982846:AWQ983187 BGL982846:BGM983187 BQH982846:BQI983187 CAD982846:CAE983187 CJZ982846:CKA983187 CTV982846:CTW983187 DDR982846:DDS983187 DNN982846:DNO983187 DXJ982846:DXK983187 EHF982846:EHG983187 ERB982846:ERC983187 FAX982846:FAY983187 FKT982846:FKU983187 FUP982846:FUQ983187 GEL982846:GEM983187 GOH982846:GOI983187 GYD982846:GYE983187 HHZ982846:HIA983187 HRV982846:HRW983187 IBR982846:IBS983187 ILN982846:ILO983187 IVJ982846:IVK983187 JFF982846:JFG983187 JPB982846:JPC983187 JYX982846:JYY983187 KIT982846:KIU983187 KSP982846:KSQ983187 LCL982846:LCM983187 LMH982846:LMI983187 LWD982846:LWE983187 MFZ982846:MGA983187 MPV982846:MPW983187 MZR982846:MZS983187 NJN982846:NJO983187 NTJ982846:NTK983187 ODF982846:ODG983187 ONB982846:ONC983187 OWX982846:OWY983187 PGT982846:PGU983187 PQP982846:PQQ983187 QAL982846:QAM983187 QKH982846:QKI983187 QUD982846:QUE983187 RDZ982846:REA983187 RNV982846:RNW983187 RXR982846:RXS983187 SHN982846:SHO983187 SRJ982846:SRK983187 TBF982846:TBG983187 TLB982846:TLC983187 TUX982846:TUY983187 UET982846:UEU983187 UOP982846:UOQ983187 UYL982846:UYM983187 VIH982846:VII983187 VSD982846:VSE983187 WBZ982846:WCA983187 JF6:JG149" xr:uid="{00000000-0002-0000-0200-000006000000}">
      <formula1>43101</formula1>
      <formula2>43465</formula2>
    </dataValidation>
    <dataValidation type="date" allowBlank="1" showInputMessage="1" showErrorMessage="1" error="inserire data compresa nel periodo 01/01/2025 - 31/12/2025" prompt="compilare " sqref="F8:F149" xr:uid="{7A47213C-2B51-4B42-A543-6CE7D1013E9F}">
      <formula1>45658</formula1>
      <formula2>46022</formula2>
    </dataValidation>
    <dataValidation type="date" allowBlank="1" showInputMessage="1" showErrorMessage="1" error="inserire data compresa nel periodo 01/01/2025 - 31/12/2025_x000a_" prompt="compilare " sqref="E8:E149" xr:uid="{4220BCB7-DBEC-483C-B1BB-E0E5A68181B6}">
      <formula1>45658</formula1>
      <formula2>46022</formula2>
    </dataValidation>
    <dataValidation type="whole" allowBlank="1" showInputMessage="1" showErrorMessage="1" error="massimo n. 365 gg" prompt="compilare " sqref="G6:G149" xr:uid="{CEDA41C9-D606-41BA-BF60-BD63BE51EC6B}">
      <formula1>1</formula1>
      <formula2>365</formula2>
    </dataValidation>
    <dataValidation allowBlank="1" showInputMessage="1" showErrorMessage="1" prompt="compilare" sqref="N6:N149" xr:uid="{F40E4A71-70A9-46D7-96D2-331A481E54E2}"/>
    <dataValidation type="whole" allowBlank="1" showInputMessage="1" showErrorMessage="1" error="verificare n. giorni assenza nel periodo " prompt="Inserire solo i giorni di assenza fatturati/da fatturare" sqref="H6:H149" xr:uid="{2090F1C8-D6F6-4FC7-BFBC-1263B0E4126B}">
      <formula1>0</formula1>
      <formula2>364</formula2>
    </dataValidation>
    <dataValidation allowBlank="1" showInputMessage="1" showErrorMessage="1" prompt="compilare se inserite assenze in colonna H" sqref="O6:O149" xr:uid="{D4AB9871-27ED-4492-A31C-58BA4787539A}"/>
    <dataValidation type="date" allowBlank="1" showInputMessage="1" showErrorMessage="1" error="Inserire data compresa nel periodo 01/01/2025 - 31/12/2025" prompt="compilare " sqref="E6:E7" xr:uid="{62B52A89-4E06-4954-BDA9-226435FE7DE7}">
      <formula1>45658</formula1>
      <formula2>46022</formula2>
    </dataValidation>
    <dataValidation type="date" allowBlank="1" showInputMessage="1" showErrorMessage="1" error="nserire data compresa nel periodo 01/01/2025 - 31/12/2025" prompt="compilare " sqref="F6:F7" xr:uid="{A252E3A4-6F53-42F1-AB38-6589CFD92FEB}">
      <formula1>45658</formula1>
      <formula2>46022</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B000000}">
          <x14:formula1>
            <xm:f>'MENU TENDINA'!$A$2:$A$3</xm:f>
          </x14:formula1>
          <xm:sqref>M6:M149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50"/>
  <sheetViews>
    <sheetView topLeftCell="A5" zoomScaleNormal="100" workbookViewId="0">
      <selection activeCell="A6" sqref="A6"/>
    </sheetView>
  </sheetViews>
  <sheetFormatPr defaultRowHeight="15" x14ac:dyDescent="0.25"/>
  <cols>
    <col min="1" max="1" width="9" style="111" customWidth="1"/>
    <col min="2" max="2" width="10.140625" style="81" customWidth="1"/>
    <col min="3" max="3" width="22.140625" style="81" customWidth="1"/>
    <col min="4" max="4" width="27" style="81" bestFit="1" customWidth="1"/>
    <col min="5" max="5" width="20.7109375" style="81" customWidth="1"/>
    <col min="6" max="6" width="13.5703125" style="81" customWidth="1"/>
    <col min="7" max="7" width="13.28515625" style="81" customWidth="1"/>
    <col min="8" max="8" width="14.7109375" style="148" customWidth="1"/>
    <col min="9" max="9" width="13.140625" style="149" customWidth="1"/>
    <col min="10" max="10" width="10.7109375" style="81" customWidth="1"/>
    <col min="11" max="11" width="23.28515625" style="107" customWidth="1"/>
    <col min="12" max="12" width="14.140625" style="107" hidden="1" customWidth="1"/>
    <col min="13" max="13" width="14" style="108" customWidth="1"/>
    <col min="14" max="14" width="11" style="81" customWidth="1"/>
    <col min="15" max="15" width="15" style="81" customWidth="1"/>
    <col min="16" max="16" width="11.28515625" style="81" customWidth="1"/>
    <col min="17" max="17" width="11.7109375" style="81" customWidth="1"/>
    <col min="18" max="18" width="15" style="107" customWidth="1"/>
    <col min="19" max="19" width="15.7109375" style="110" customWidth="1"/>
    <col min="20" max="20" width="13.140625" style="81" customWidth="1"/>
    <col min="21" max="21" width="14" style="81" customWidth="1"/>
    <col min="22" max="22" width="14.7109375" style="81" customWidth="1"/>
    <col min="23" max="23" width="14.42578125" style="81" customWidth="1"/>
    <col min="24" max="24" width="13.5703125" style="81" customWidth="1"/>
    <col min="25" max="25" width="17" style="105" customWidth="1"/>
    <col min="26" max="26" width="20.85546875" style="150" customWidth="1"/>
    <col min="27" max="253" width="8.85546875" style="81"/>
    <col min="254" max="254" width="5.28515625" style="81" customWidth="1"/>
    <col min="255" max="255" width="9" style="81" customWidth="1"/>
    <col min="256" max="256" width="14" style="81" customWidth="1"/>
    <col min="257" max="257" width="27" style="81" bestFit="1" customWidth="1"/>
    <col min="258" max="258" width="26.28515625" style="81" customWidth="1"/>
    <col min="259" max="259" width="11" style="81" customWidth="1"/>
    <col min="260" max="260" width="11.28515625" style="81" customWidth="1"/>
    <col min="261" max="261" width="9.28515625" style="81" customWidth="1"/>
    <col min="262" max="262" width="10" style="81" customWidth="1"/>
    <col min="263" max="263" width="9.85546875" style="81" customWidth="1"/>
    <col min="264" max="264" width="11.7109375" style="81" customWidth="1"/>
    <col min="265" max="265" width="11" style="81" customWidth="1"/>
    <col min="266" max="266" width="10.28515625" style="81" bestFit="1" customWidth="1"/>
    <col min="267" max="268" width="11" style="81" customWidth="1"/>
    <col min="269" max="270" width="17" style="81" customWidth="1"/>
    <col min="271" max="271" width="12.28515625" style="81" customWidth="1"/>
    <col min="272" max="272" width="15.7109375" style="81" customWidth="1"/>
    <col min="273" max="273" width="15" style="81" customWidth="1"/>
    <col min="274" max="274" width="26.140625" style="81" customWidth="1"/>
    <col min="275" max="275" width="12.85546875" style="81" customWidth="1"/>
    <col min="276" max="276" width="13.28515625" style="81" customWidth="1"/>
    <col min="277" max="277" width="10.7109375" style="81" customWidth="1"/>
    <col min="278" max="278" width="10.140625" style="81" customWidth="1"/>
    <col min="279" max="279" width="11.7109375" style="81" customWidth="1"/>
    <col min="280" max="280" width="13.140625" style="81" customWidth="1"/>
    <col min="281" max="281" width="14.7109375" style="81" customWidth="1"/>
    <col min="282" max="282" width="9.7109375" style="81" bestFit="1" customWidth="1"/>
    <col min="283" max="509" width="8.85546875" style="81"/>
    <col min="510" max="510" width="5.28515625" style="81" customWidth="1"/>
    <col min="511" max="511" width="9" style="81" customWidth="1"/>
    <col min="512" max="512" width="14" style="81" customWidth="1"/>
    <col min="513" max="513" width="27" style="81" bestFit="1" customWidth="1"/>
    <col min="514" max="514" width="26.28515625" style="81" customWidth="1"/>
    <col min="515" max="515" width="11" style="81" customWidth="1"/>
    <col min="516" max="516" width="11.28515625" style="81" customWidth="1"/>
    <col min="517" max="517" width="9.28515625" style="81" customWidth="1"/>
    <col min="518" max="518" width="10" style="81" customWidth="1"/>
    <col min="519" max="519" width="9.85546875" style="81" customWidth="1"/>
    <col min="520" max="520" width="11.7109375" style="81" customWidth="1"/>
    <col min="521" max="521" width="11" style="81" customWidth="1"/>
    <col min="522" max="522" width="10.28515625" style="81" bestFit="1" customWidth="1"/>
    <col min="523" max="524" width="11" style="81" customWidth="1"/>
    <col min="525" max="526" width="17" style="81" customWidth="1"/>
    <col min="527" max="527" width="12.28515625" style="81" customWidth="1"/>
    <col min="528" max="528" width="15.7109375" style="81" customWidth="1"/>
    <col min="529" max="529" width="15" style="81" customWidth="1"/>
    <col min="530" max="530" width="26.140625" style="81" customWidth="1"/>
    <col min="531" max="531" width="12.85546875" style="81" customWidth="1"/>
    <col min="532" max="532" width="13.28515625" style="81" customWidth="1"/>
    <col min="533" max="533" width="10.7109375" style="81" customWidth="1"/>
    <col min="534" max="534" width="10.140625" style="81" customWidth="1"/>
    <col min="535" max="535" width="11.7109375" style="81" customWidth="1"/>
    <col min="536" max="536" width="13.140625" style="81" customWidth="1"/>
    <col min="537" max="537" width="14.7109375" style="81" customWidth="1"/>
    <col min="538" max="538" width="9.7109375" style="81" bestFit="1" customWidth="1"/>
    <col min="539" max="765" width="8.85546875" style="81"/>
    <col min="766" max="766" width="5.28515625" style="81" customWidth="1"/>
    <col min="767" max="767" width="9" style="81" customWidth="1"/>
    <col min="768" max="768" width="14" style="81" customWidth="1"/>
    <col min="769" max="769" width="27" style="81" bestFit="1" customWidth="1"/>
    <col min="770" max="770" width="26.28515625" style="81" customWidth="1"/>
    <col min="771" max="771" width="11" style="81" customWidth="1"/>
    <col min="772" max="772" width="11.28515625" style="81" customWidth="1"/>
    <col min="773" max="773" width="9.28515625" style="81" customWidth="1"/>
    <col min="774" max="774" width="10" style="81" customWidth="1"/>
    <col min="775" max="775" width="9.85546875" style="81" customWidth="1"/>
    <col min="776" max="776" width="11.7109375" style="81" customWidth="1"/>
    <col min="777" max="777" width="11" style="81" customWidth="1"/>
    <col min="778" max="778" width="10.28515625" style="81" bestFit="1" customWidth="1"/>
    <col min="779" max="780" width="11" style="81" customWidth="1"/>
    <col min="781" max="782" width="17" style="81" customWidth="1"/>
    <col min="783" max="783" width="12.28515625" style="81" customWidth="1"/>
    <col min="784" max="784" width="15.7109375" style="81" customWidth="1"/>
    <col min="785" max="785" width="15" style="81" customWidth="1"/>
    <col min="786" max="786" width="26.140625" style="81" customWidth="1"/>
    <col min="787" max="787" width="12.85546875" style="81" customWidth="1"/>
    <col min="788" max="788" width="13.28515625" style="81" customWidth="1"/>
    <col min="789" max="789" width="10.7109375" style="81" customWidth="1"/>
    <col min="790" max="790" width="10.140625" style="81" customWidth="1"/>
    <col min="791" max="791" width="11.7109375" style="81" customWidth="1"/>
    <col min="792" max="792" width="13.140625" style="81" customWidth="1"/>
    <col min="793" max="793" width="14.7109375" style="81" customWidth="1"/>
    <col min="794" max="794" width="9.7109375" style="81" bestFit="1" customWidth="1"/>
    <col min="795" max="1021" width="8.85546875" style="81"/>
    <col min="1022" max="1022" width="5.28515625" style="81" customWidth="1"/>
    <col min="1023" max="1023" width="9" style="81" customWidth="1"/>
    <col min="1024" max="1024" width="14" style="81" customWidth="1"/>
    <col min="1025" max="1025" width="27" style="81" bestFit="1" customWidth="1"/>
    <col min="1026" max="1026" width="26.28515625" style="81" customWidth="1"/>
    <col min="1027" max="1027" width="11" style="81" customWidth="1"/>
    <col min="1028" max="1028" width="11.28515625" style="81" customWidth="1"/>
    <col min="1029" max="1029" width="9.28515625" style="81" customWidth="1"/>
    <col min="1030" max="1030" width="10" style="81" customWidth="1"/>
    <col min="1031" max="1031" width="9.85546875" style="81" customWidth="1"/>
    <col min="1032" max="1032" width="11.7109375" style="81" customWidth="1"/>
    <col min="1033" max="1033" width="11" style="81" customWidth="1"/>
    <col min="1034" max="1034" width="10.28515625" style="81" bestFit="1" customWidth="1"/>
    <col min="1035" max="1036" width="11" style="81" customWidth="1"/>
    <col min="1037" max="1038" width="17" style="81" customWidth="1"/>
    <col min="1039" max="1039" width="12.28515625" style="81" customWidth="1"/>
    <col min="1040" max="1040" width="15.7109375" style="81" customWidth="1"/>
    <col min="1041" max="1041" width="15" style="81" customWidth="1"/>
    <col min="1042" max="1042" width="26.140625" style="81" customWidth="1"/>
    <col min="1043" max="1043" width="12.85546875" style="81" customWidth="1"/>
    <col min="1044" max="1044" width="13.28515625" style="81" customWidth="1"/>
    <col min="1045" max="1045" width="10.7109375" style="81" customWidth="1"/>
    <col min="1046" max="1046" width="10.140625" style="81" customWidth="1"/>
    <col min="1047" max="1047" width="11.7109375" style="81" customWidth="1"/>
    <col min="1048" max="1048" width="13.140625" style="81" customWidth="1"/>
    <col min="1049" max="1049" width="14.7109375" style="81" customWidth="1"/>
    <col min="1050" max="1050" width="9.7109375" style="81" bestFit="1" customWidth="1"/>
    <col min="1051" max="1277" width="8.85546875" style="81"/>
    <col min="1278" max="1278" width="5.28515625" style="81" customWidth="1"/>
    <col min="1279" max="1279" width="9" style="81" customWidth="1"/>
    <col min="1280" max="1280" width="14" style="81" customWidth="1"/>
    <col min="1281" max="1281" width="27" style="81" bestFit="1" customWidth="1"/>
    <col min="1282" max="1282" width="26.28515625" style="81" customWidth="1"/>
    <col min="1283" max="1283" width="11" style="81" customWidth="1"/>
    <col min="1284" max="1284" width="11.28515625" style="81" customWidth="1"/>
    <col min="1285" max="1285" width="9.28515625" style="81" customWidth="1"/>
    <col min="1286" max="1286" width="10" style="81" customWidth="1"/>
    <col min="1287" max="1287" width="9.85546875" style="81" customWidth="1"/>
    <col min="1288" max="1288" width="11.7109375" style="81" customWidth="1"/>
    <col min="1289" max="1289" width="11" style="81" customWidth="1"/>
    <col min="1290" max="1290" width="10.28515625" style="81" bestFit="1" customWidth="1"/>
    <col min="1291" max="1292" width="11" style="81" customWidth="1"/>
    <col min="1293" max="1294" width="17" style="81" customWidth="1"/>
    <col min="1295" max="1295" width="12.28515625" style="81" customWidth="1"/>
    <col min="1296" max="1296" width="15.7109375" style="81" customWidth="1"/>
    <col min="1297" max="1297" width="15" style="81" customWidth="1"/>
    <col min="1298" max="1298" width="26.140625" style="81" customWidth="1"/>
    <col min="1299" max="1299" width="12.85546875" style="81" customWidth="1"/>
    <col min="1300" max="1300" width="13.28515625" style="81" customWidth="1"/>
    <col min="1301" max="1301" width="10.7109375" style="81" customWidth="1"/>
    <col min="1302" max="1302" width="10.140625" style="81" customWidth="1"/>
    <col min="1303" max="1303" width="11.7109375" style="81" customWidth="1"/>
    <col min="1304" max="1304" width="13.140625" style="81" customWidth="1"/>
    <col min="1305" max="1305" width="14.7109375" style="81" customWidth="1"/>
    <col min="1306" max="1306" width="9.7109375" style="81" bestFit="1" customWidth="1"/>
    <col min="1307" max="1533" width="8.85546875" style="81"/>
    <col min="1534" max="1534" width="5.28515625" style="81" customWidth="1"/>
    <col min="1535" max="1535" width="9" style="81" customWidth="1"/>
    <col min="1536" max="1536" width="14" style="81" customWidth="1"/>
    <col min="1537" max="1537" width="27" style="81" bestFit="1" customWidth="1"/>
    <col min="1538" max="1538" width="26.28515625" style="81" customWidth="1"/>
    <col min="1539" max="1539" width="11" style="81" customWidth="1"/>
    <col min="1540" max="1540" width="11.28515625" style="81" customWidth="1"/>
    <col min="1541" max="1541" width="9.28515625" style="81" customWidth="1"/>
    <col min="1542" max="1542" width="10" style="81" customWidth="1"/>
    <col min="1543" max="1543" width="9.85546875" style="81" customWidth="1"/>
    <col min="1544" max="1544" width="11.7109375" style="81" customWidth="1"/>
    <col min="1545" max="1545" width="11" style="81" customWidth="1"/>
    <col min="1546" max="1546" width="10.28515625" style="81" bestFit="1" customWidth="1"/>
    <col min="1547" max="1548" width="11" style="81" customWidth="1"/>
    <col min="1549" max="1550" width="17" style="81" customWidth="1"/>
    <col min="1551" max="1551" width="12.28515625" style="81" customWidth="1"/>
    <col min="1552" max="1552" width="15.7109375" style="81" customWidth="1"/>
    <col min="1553" max="1553" width="15" style="81" customWidth="1"/>
    <col min="1554" max="1554" width="26.140625" style="81" customWidth="1"/>
    <col min="1555" max="1555" width="12.85546875" style="81" customWidth="1"/>
    <col min="1556" max="1556" width="13.28515625" style="81" customWidth="1"/>
    <col min="1557" max="1557" width="10.7109375" style="81" customWidth="1"/>
    <col min="1558" max="1558" width="10.140625" style="81" customWidth="1"/>
    <col min="1559" max="1559" width="11.7109375" style="81" customWidth="1"/>
    <col min="1560" max="1560" width="13.140625" style="81" customWidth="1"/>
    <col min="1561" max="1561" width="14.7109375" style="81" customWidth="1"/>
    <col min="1562" max="1562" width="9.7109375" style="81" bestFit="1" customWidth="1"/>
    <col min="1563" max="1789" width="8.85546875" style="81"/>
    <col min="1790" max="1790" width="5.28515625" style="81" customWidth="1"/>
    <col min="1791" max="1791" width="9" style="81" customWidth="1"/>
    <col min="1792" max="1792" width="14" style="81" customWidth="1"/>
    <col min="1793" max="1793" width="27" style="81" bestFit="1" customWidth="1"/>
    <col min="1794" max="1794" width="26.28515625" style="81" customWidth="1"/>
    <col min="1795" max="1795" width="11" style="81" customWidth="1"/>
    <col min="1796" max="1796" width="11.28515625" style="81" customWidth="1"/>
    <col min="1797" max="1797" width="9.28515625" style="81" customWidth="1"/>
    <col min="1798" max="1798" width="10" style="81" customWidth="1"/>
    <col min="1799" max="1799" width="9.85546875" style="81" customWidth="1"/>
    <col min="1800" max="1800" width="11.7109375" style="81" customWidth="1"/>
    <col min="1801" max="1801" width="11" style="81" customWidth="1"/>
    <col min="1802" max="1802" width="10.28515625" style="81" bestFit="1" customWidth="1"/>
    <col min="1803" max="1804" width="11" style="81" customWidth="1"/>
    <col min="1805" max="1806" width="17" style="81" customWidth="1"/>
    <col min="1807" max="1807" width="12.28515625" style="81" customWidth="1"/>
    <col min="1808" max="1808" width="15.7109375" style="81" customWidth="1"/>
    <col min="1809" max="1809" width="15" style="81" customWidth="1"/>
    <col min="1810" max="1810" width="26.140625" style="81" customWidth="1"/>
    <col min="1811" max="1811" width="12.85546875" style="81" customWidth="1"/>
    <col min="1812" max="1812" width="13.28515625" style="81" customWidth="1"/>
    <col min="1813" max="1813" width="10.7109375" style="81" customWidth="1"/>
    <col min="1814" max="1814" width="10.140625" style="81" customWidth="1"/>
    <col min="1815" max="1815" width="11.7109375" style="81" customWidth="1"/>
    <col min="1816" max="1816" width="13.140625" style="81" customWidth="1"/>
    <col min="1817" max="1817" width="14.7109375" style="81" customWidth="1"/>
    <col min="1818" max="1818" width="9.7109375" style="81" bestFit="1" customWidth="1"/>
    <col min="1819" max="2045" width="8.85546875" style="81"/>
    <col min="2046" max="2046" width="5.28515625" style="81" customWidth="1"/>
    <col min="2047" max="2047" width="9" style="81" customWidth="1"/>
    <col min="2048" max="2048" width="14" style="81" customWidth="1"/>
    <col min="2049" max="2049" width="27" style="81" bestFit="1" customWidth="1"/>
    <col min="2050" max="2050" width="26.28515625" style="81" customWidth="1"/>
    <col min="2051" max="2051" width="11" style="81" customWidth="1"/>
    <col min="2052" max="2052" width="11.28515625" style="81" customWidth="1"/>
    <col min="2053" max="2053" width="9.28515625" style="81" customWidth="1"/>
    <col min="2054" max="2054" width="10" style="81" customWidth="1"/>
    <col min="2055" max="2055" width="9.85546875" style="81" customWidth="1"/>
    <col min="2056" max="2056" width="11.7109375" style="81" customWidth="1"/>
    <col min="2057" max="2057" width="11" style="81" customWidth="1"/>
    <col min="2058" max="2058" width="10.28515625" style="81" bestFit="1" customWidth="1"/>
    <col min="2059" max="2060" width="11" style="81" customWidth="1"/>
    <col min="2061" max="2062" width="17" style="81" customWidth="1"/>
    <col min="2063" max="2063" width="12.28515625" style="81" customWidth="1"/>
    <col min="2064" max="2064" width="15.7109375" style="81" customWidth="1"/>
    <col min="2065" max="2065" width="15" style="81" customWidth="1"/>
    <col min="2066" max="2066" width="26.140625" style="81" customWidth="1"/>
    <col min="2067" max="2067" width="12.85546875" style="81" customWidth="1"/>
    <col min="2068" max="2068" width="13.28515625" style="81" customWidth="1"/>
    <col min="2069" max="2069" width="10.7109375" style="81" customWidth="1"/>
    <col min="2070" max="2070" width="10.140625" style="81" customWidth="1"/>
    <col min="2071" max="2071" width="11.7109375" style="81" customWidth="1"/>
    <col min="2072" max="2072" width="13.140625" style="81" customWidth="1"/>
    <col min="2073" max="2073" width="14.7109375" style="81" customWidth="1"/>
    <col min="2074" max="2074" width="9.7109375" style="81" bestFit="1" customWidth="1"/>
    <col min="2075" max="2301" width="8.85546875" style="81"/>
    <col min="2302" max="2302" width="5.28515625" style="81" customWidth="1"/>
    <col min="2303" max="2303" width="9" style="81" customWidth="1"/>
    <col min="2304" max="2304" width="14" style="81" customWidth="1"/>
    <col min="2305" max="2305" width="27" style="81" bestFit="1" customWidth="1"/>
    <col min="2306" max="2306" width="26.28515625" style="81" customWidth="1"/>
    <col min="2307" max="2307" width="11" style="81" customWidth="1"/>
    <col min="2308" max="2308" width="11.28515625" style="81" customWidth="1"/>
    <col min="2309" max="2309" width="9.28515625" style="81" customWidth="1"/>
    <col min="2310" max="2310" width="10" style="81" customWidth="1"/>
    <col min="2311" max="2311" width="9.85546875" style="81" customWidth="1"/>
    <col min="2312" max="2312" width="11.7109375" style="81" customWidth="1"/>
    <col min="2313" max="2313" width="11" style="81" customWidth="1"/>
    <col min="2314" max="2314" width="10.28515625" style="81" bestFit="1" customWidth="1"/>
    <col min="2315" max="2316" width="11" style="81" customWidth="1"/>
    <col min="2317" max="2318" width="17" style="81" customWidth="1"/>
    <col min="2319" max="2319" width="12.28515625" style="81" customWidth="1"/>
    <col min="2320" max="2320" width="15.7109375" style="81" customWidth="1"/>
    <col min="2321" max="2321" width="15" style="81" customWidth="1"/>
    <col min="2322" max="2322" width="26.140625" style="81" customWidth="1"/>
    <col min="2323" max="2323" width="12.85546875" style="81" customWidth="1"/>
    <col min="2324" max="2324" width="13.28515625" style="81" customWidth="1"/>
    <col min="2325" max="2325" width="10.7109375" style="81" customWidth="1"/>
    <col min="2326" max="2326" width="10.140625" style="81" customWidth="1"/>
    <col min="2327" max="2327" width="11.7109375" style="81" customWidth="1"/>
    <col min="2328" max="2328" width="13.140625" style="81" customWidth="1"/>
    <col min="2329" max="2329" width="14.7109375" style="81" customWidth="1"/>
    <col min="2330" max="2330" width="9.7109375" style="81" bestFit="1" customWidth="1"/>
    <col min="2331" max="2557" width="8.85546875" style="81"/>
    <col min="2558" max="2558" width="5.28515625" style="81" customWidth="1"/>
    <col min="2559" max="2559" width="9" style="81" customWidth="1"/>
    <col min="2560" max="2560" width="14" style="81" customWidth="1"/>
    <col min="2561" max="2561" width="27" style="81" bestFit="1" customWidth="1"/>
    <col min="2562" max="2562" width="26.28515625" style="81" customWidth="1"/>
    <col min="2563" max="2563" width="11" style="81" customWidth="1"/>
    <col min="2564" max="2564" width="11.28515625" style="81" customWidth="1"/>
    <col min="2565" max="2565" width="9.28515625" style="81" customWidth="1"/>
    <col min="2566" max="2566" width="10" style="81" customWidth="1"/>
    <col min="2567" max="2567" width="9.85546875" style="81" customWidth="1"/>
    <col min="2568" max="2568" width="11.7109375" style="81" customWidth="1"/>
    <col min="2569" max="2569" width="11" style="81" customWidth="1"/>
    <col min="2570" max="2570" width="10.28515625" style="81" bestFit="1" customWidth="1"/>
    <col min="2571" max="2572" width="11" style="81" customWidth="1"/>
    <col min="2573" max="2574" width="17" style="81" customWidth="1"/>
    <col min="2575" max="2575" width="12.28515625" style="81" customWidth="1"/>
    <col min="2576" max="2576" width="15.7109375" style="81" customWidth="1"/>
    <col min="2577" max="2577" width="15" style="81" customWidth="1"/>
    <col min="2578" max="2578" width="26.140625" style="81" customWidth="1"/>
    <col min="2579" max="2579" width="12.85546875" style="81" customWidth="1"/>
    <col min="2580" max="2580" width="13.28515625" style="81" customWidth="1"/>
    <col min="2581" max="2581" width="10.7109375" style="81" customWidth="1"/>
    <col min="2582" max="2582" width="10.140625" style="81" customWidth="1"/>
    <col min="2583" max="2583" width="11.7109375" style="81" customWidth="1"/>
    <col min="2584" max="2584" width="13.140625" style="81" customWidth="1"/>
    <col min="2585" max="2585" width="14.7109375" style="81" customWidth="1"/>
    <col min="2586" max="2586" width="9.7109375" style="81" bestFit="1" customWidth="1"/>
    <col min="2587" max="2813" width="8.85546875" style="81"/>
    <col min="2814" max="2814" width="5.28515625" style="81" customWidth="1"/>
    <col min="2815" max="2815" width="9" style="81" customWidth="1"/>
    <col min="2816" max="2816" width="14" style="81" customWidth="1"/>
    <col min="2817" max="2817" width="27" style="81" bestFit="1" customWidth="1"/>
    <col min="2818" max="2818" width="26.28515625" style="81" customWidth="1"/>
    <col min="2819" max="2819" width="11" style="81" customWidth="1"/>
    <col min="2820" max="2820" width="11.28515625" style="81" customWidth="1"/>
    <col min="2821" max="2821" width="9.28515625" style="81" customWidth="1"/>
    <col min="2822" max="2822" width="10" style="81" customWidth="1"/>
    <col min="2823" max="2823" width="9.85546875" style="81" customWidth="1"/>
    <col min="2824" max="2824" width="11.7109375" style="81" customWidth="1"/>
    <col min="2825" max="2825" width="11" style="81" customWidth="1"/>
    <col min="2826" max="2826" width="10.28515625" style="81" bestFit="1" customWidth="1"/>
    <col min="2827" max="2828" width="11" style="81" customWidth="1"/>
    <col min="2829" max="2830" width="17" style="81" customWidth="1"/>
    <col min="2831" max="2831" width="12.28515625" style="81" customWidth="1"/>
    <col min="2832" max="2832" width="15.7109375" style="81" customWidth="1"/>
    <col min="2833" max="2833" width="15" style="81" customWidth="1"/>
    <col min="2834" max="2834" width="26.140625" style="81" customWidth="1"/>
    <col min="2835" max="2835" width="12.85546875" style="81" customWidth="1"/>
    <col min="2836" max="2836" width="13.28515625" style="81" customWidth="1"/>
    <col min="2837" max="2837" width="10.7109375" style="81" customWidth="1"/>
    <col min="2838" max="2838" width="10.140625" style="81" customWidth="1"/>
    <col min="2839" max="2839" width="11.7109375" style="81" customWidth="1"/>
    <col min="2840" max="2840" width="13.140625" style="81" customWidth="1"/>
    <col min="2841" max="2841" width="14.7109375" style="81" customWidth="1"/>
    <col min="2842" max="2842" width="9.7109375" style="81" bestFit="1" customWidth="1"/>
    <col min="2843" max="3069" width="8.85546875" style="81"/>
    <col min="3070" max="3070" width="5.28515625" style="81" customWidth="1"/>
    <col min="3071" max="3071" width="9" style="81" customWidth="1"/>
    <col min="3072" max="3072" width="14" style="81" customWidth="1"/>
    <col min="3073" max="3073" width="27" style="81" bestFit="1" customWidth="1"/>
    <col min="3074" max="3074" width="26.28515625" style="81" customWidth="1"/>
    <col min="3075" max="3075" width="11" style="81" customWidth="1"/>
    <col min="3076" max="3076" width="11.28515625" style="81" customWidth="1"/>
    <col min="3077" max="3077" width="9.28515625" style="81" customWidth="1"/>
    <col min="3078" max="3078" width="10" style="81" customWidth="1"/>
    <col min="3079" max="3079" width="9.85546875" style="81" customWidth="1"/>
    <col min="3080" max="3080" width="11.7109375" style="81" customWidth="1"/>
    <col min="3081" max="3081" width="11" style="81" customWidth="1"/>
    <col min="3082" max="3082" width="10.28515625" style="81" bestFit="1" customWidth="1"/>
    <col min="3083" max="3084" width="11" style="81" customWidth="1"/>
    <col min="3085" max="3086" width="17" style="81" customWidth="1"/>
    <col min="3087" max="3087" width="12.28515625" style="81" customWidth="1"/>
    <col min="3088" max="3088" width="15.7109375" style="81" customWidth="1"/>
    <col min="3089" max="3089" width="15" style="81" customWidth="1"/>
    <col min="3090" max="3090" width="26.140625" style="81" customWidth="1"/>
    <col min="3091" max="3091" width="12.85546875" style="81" customWidth="1"/>
    <col min="3092" max="3092" width="13.28515625" style="81" customWidth="1"/>
    <col min="3093" max="3093" width="10.7109375" style="81" customWidth="1"/>
    <col min="3094" max="3094" width="10.140625" style="81" customWidth="1"/>
    <col min="3095" max="3095" width="11.7109375" style="81" customWidth="1"/>
    <col min="3096" max="3096" width="13.140625" style="81" customWidth="1"/>
    <col min="3097" max="3097" width="14.7109375" style="81" customWidth="1"/>
    <col min="3098" max="3098" width="9.7109375" style="81" bestFit="1" customWidth="1"/>
    <col min="3099" max="3325" width="8.85546875" style="81"/>
    <col min="3326" max="3326" width="5.28515625" style="81" customWidth="1"/>
    <col min="3327" max="3327" width="9" style="81" customWidth="1"/>
    <col min="3328" max="3328" width="14" style="81" customWidth="1"/>
    <col min="3329" max="3329" width="27" style="81" bestFit="1" customWidth="1"/>
    <col min="3330" max="3330" width="26.28515625" style="81" customWidth="1"/>
    <col min="3331" max="3331" width="11" style="81" customWidth="1"/>
    <col min="3332" max="3332" width="11.28515625" style="81" customWidth="1"/>
    <col min="3333" max="3333" width="9.28515625" style="81" customWidth="1"/>
    <col min="3334" max="3334" width="10" style="81" customWidth="1"/>
    <col min="3335" max="3335" width="9.85546875" style="81" customWidth="1"/>
    <col min="3336" max="3336" width="11.7109375" style="81" customWidth="1"/>
    <col min="3337" max="3337" width="11" style="81" customWidth="1"/>
    <col min="3338" max="3338" width="10.28515625" style="81" bestFit="1" customWidth="1"/>
    <col min="3339" max="3340" width="11" style="81" customWidth="1"/>
    <col min="3341" max="3342" width="17" style="81" customWidth="1"/>
    <col min="3343" max="3343" width="12.28515625" style="81" customWidth="1"/>
    <col min="3344" max="3344" width="15.7109375" style="81" customWidth="1"/>
    <col min="3345" max="3345" width="15" style="81" customWidth="1"/>
    <col min="3346" max="3346" width="26.140625" style="81" customWidth="1"/>
    <col min="3347" max="3347" width="12.85546875" style="81" customWidth="1"/>
    <col min="3348" max="3348" width="13.28515625" style="81" customWidth="1"/>
    <col min="3349" max="3349" width="10.7109375" style="81" customWidth="1"/>
    <col min="3350" max="3350" width="10.140625" style="81" customWidth="1"/>
    <col min="3351" max="3351" width="11.7109375" style="81" customWidth="1"/>
    <col min="3352" max="3352" width="13.140625" style="81" customWidth="1"/>
    <col min="3353" max="3353" width="14.7109375" style="81" customWidth="1"/>
    <col min="3354" max="3354" width="9.7109375" style="81" bestFit="1" customWidth="1"/>
    <col min="3355" max="3581" width="8.85546875" style="81"/>
    <col min="3582" max="3582" width="5.28515625" style="81" customWidth="1"/>
    <col min="3583" max="3583" width="9" style="81" customWidth="1"/>
    <col min="3584" max="3584" width="14" style="81" customWidth="1"/>
    <col min="3585" max="3585" width="27" style="81" bestFit="1" customWidth="1"/>
    <col min="3586" max="3586" width="26.28515625" style="81" customWidth="1"/>
    <col min="3587" max="3587" width="11" style="81" customWidth="1"/>
    <col min="3588" max="3588" width="11.28515625" style="81" customWidth="1"/>
    <col min="3589" max="3589" width="9.28515625" style="81" customWidth="1"/>
    <col min="3590" max="3590" width="10" style="81" customWidth="1"/>
    <col min="3591" max="3591" width="9.85546875" style="81" customWidth="1"/>
    <col min="3592" max="3592" width="11.7109375" style="81" customWidth="1"/>
    <col min="3593" max="3593" width="11" style="81" customWidth="1"/>
    <col min="3594" max="3594" width="10.28515625" style="81" bestFit="1" customWidth="1"/>
    <col min="3595" max="3596" width="11" style="81" customWidth="1"/>
    <col min="3597" max="3598" width="17" style="81" customWidth="1"/>
    <col min="3599" max="3599" width="12.28515625" style="81" customWidth="1"/>
    <col min="3600" max="3600" width="15.7109375" style="81" customWidth="1"/>
    <col min="3601" max="3601" width="15" style="81" customWidth="1"/>
    <col min="3602" max="3602" width="26.140625" style="81" customWidth="1"/>
    <col min="3603" max="3603" width="12.85546875" style="81" customWidth="1"/>
    <col min="3604" max="3604" width="13.28515625" style="81" customWidth="1"/>
    <col min="3605" max="3605" width="10.7109375" style="81" customWidth="1"/>
    <col min="3606" max="3606" width="10.140625" style="81" customWidth="1"/>
    <col min="3607" max="3607" width="11.7109375" style="81" customWidth="1"/>
    <col min="3608" max="3608" width="13.140625" style="81" customWidth="1"/>
    <col min="3609" max="3609" width="14.7109375" style="81" customWidth="1"/>
    <col min="3610" max="3610" width="9.7109375" style="81" bestFit="1" customWidth="1"/>
    <col min="3611" max="3837" width="8.85546875" style="81"/>
    <col min="3838" max="3838" width="5.28515625" style="81" customWidth="1"/>
    <col min="3839" max="3839" width="9" style="81" customWidth="1"/>
    <col min="3840" max="3840" width="14" style="81" customWidth="1"/>
    <col min="3841" max="3841" width="27" style="81" bestFit="1" customWidth="1"/>
    <col min="3842" max="3842" width="26.28515625" style="81" customWidth="1"/>
    <col min="3843" max="3843" width="11" style="81" customWidth="1"/>
    <col min="3844" max="3844" width="11.28515625" style="81" customWidth="1"/>
    <col min="3845" max="3845" width="9.28515625" style="81" customWidth="1"/>
    <col min="3846" max="3846" width="10" style="81" customWidth="1"/>
    <col min="3847" max="3847" width="9.85546875" style="81" customWidth="1"/>
    <col min="3848" max="3848" width="11.7109375" style="81" customWidth="1"/>
    <col min="3849" max="3849" width="11" style="81" customWidth="1"/>
    <col min="3850" max="3850" width="10.28515625" style="81" bestFit="1" customWidth="1"/>
    <col min="3851" max="3852" width="11" style="81" customWidth="1"/>
    <col min="3853" max="3854" width="17" style="81" customWidth="1"/>
    <col min="3855" max="3855" width="12.28515625" style="81" customWidth="1"/>
    <col min="3856" max="3856" width="15.7109375" style="81" customWidth="1"/>
    <col min="3857" max="3857" width="15" style="81" customWidth="1"/>
    <col min="3858" max="3858" width="26.140625" style="81" customWidth="1"/>
    <col min="3859" max="3859" width="12.85546875" style="81" customWidth="1"/>
    <col min="3860" max="3860" width="13.28515625" style="81" customWidth="1"/>
    <col min="3861" max="3861" width="10.7109375" style="81" customWidth="1"/>
    <col min="3862" max="3862" width="10.140625" style="81" customWidth="1"/>
    <col min="3863" max="3863" width="11.7109375" style="81" customWidth="1"/>
    <col min="3864" max="3864" width="13.140625" style="81" customWidth="1"/>
    <col min="3865" max="3865" width="14.7109375" style="81" customWidth="1"/>
    <col min="3866" max="3866" width="9.7109375" style="81" bestFit="1" customWidth="1"/>
    <col min="3867" max="4093" width="8.85546875" style="81"/>
    <col min="4094" max="4094" width="5.28515625" style="81" customWidth="1"/>
    <col min="4095" max="4095" width="9" style="81" customWidth="1"/>
    <col min="4096" max="4096" width="14" style="81" customWidth="1"/>
    <col min="4097" max="4097" width="27" style="81" bestFit="1" customWidth="1"/>
    <col min="4098" max="4098" width="26.28515625" style="81" customWidth="1"/>
    <col min="4099" max="4099" width="11" style="81" customWidth="1"/>
    <col min="4100" max="4100" width="11.28515625" style="81" customWidth="1"/>
    <col min="4101" max="4101" width="9.28515625" style="81" customWidth="1"/>
    <col min="4102" max="4102" width="10" style="81" customWidth="1"/>
    <col min="4103" max="4103" width="9.85546875" style="81" customWidth="1"/>
    <col min="4104" max="4104" width="11.7109375" style="81" customWidth="1"/>
    <col min="4105" max="4105" width="11" style="81" customWidth="1"/>
    <col min="4106" max="4106" width="10.28515625" style="81" bestFit="1" customWidth="1"/>
    <col min="4107" max="4108" width="11" style="81" customWidth="1"/>
    <col min="4109" max="4110" width="17" style="81" customWidth="1"/>
    <col min="4111" max="4111" width="12.28515625" style="81" customWidth="1"/>
    <col min="4112" max="4112" width="15.7109375" style="81" customWidth="1"/>
    <col min="4113" max="4113" width="15" style="81" customWidth="1"/>
    <col min="4114" max="4114" width="26.140625" style="81" customWidth="1"/>
    <col min="4115" max="4115" width="12.85546875" style="81" customWidth="1"/>
    <col min="4116" max="4116" width="13.28515625" style="81" customWidth="1"/>
    <col min="4117" max="4117" width="10.7109375" style="81" customWidth="1"/>
    <col min="4118" max="4118" width="10.140625" style="81" customWidth="1"/>
    <col min="4119" max="4119" width="11.7109375" style="81" customWidth="1"/>
    <col min="4120" max="4120" width="13.140625" style="81" customWidth="1"/>
    <col min="4121" max="4121" width="14.7109375" style="81" customWidth="1"/>
    <col min="4122" max="4122" width="9.7109375" style="81" bestFit="1" customWidth="1"/>
    <col min="4123" max="4349" width="8.85546875" style="81"/>
    <col min="4350" max="4350" width="5.28515625" style="81" customWidth="1"/>
    <col min="4351" max="4351" width="9" style="81" customWidth="1"/>
    <col min="4352" max="4352" width="14" style="81" customWidth="1"/>
    <col min="4353" max="4353" width="27" style="81" bestFit="1" customWidth="1"/>
    <col min="4354" max="4354" width="26.28515625" style="81" customWidth="1"/>
    <col min="4355" max="4355" width="11" style="81" customWidth="1"/>
    <col min="4356" max="4356" width="11.28515625" style="81" customWidth="1"/>
    <col min="4357" max="4357" width="9.28515625" style="81" customWidth="1"/>
    <col min="4358" max="4358" width="10" style="81" customWidth="1"/>
    <col min="4359" max="4359" width="9.85546875" style="81" customWidth="1"/>
    <col min="4360" max="4360" width="11.7109375" style="81" customWidth="1"/>
    <col min="4361" max="4361" width="11" style="81" customWidth="1"/>
    <col min="4362" max="4362" width="10.28515625" style="81" bestFit="1" customWidth="1"/>
    <col min="4363" max="4364" width="11" style="81" customWidth="1"/>
    <col min="4365" max="4366" width="17" style="81" customWidth="1"/>
    <col min="4367" max="4367" width="12.28515625" style="81" customWidth="1"/>
    <col min="4368" max="4368" width="15.7109375" style="81" customWidth="1"/>
    <col min="4369" max="4369" width="15" style="81" customWidth="1"/>
    <col min="4370" max="4370" width="26.140625" style="81" customWidth="1"/>
    <col min="4371" max="4371" width="12.85546875" style="81" customWidth="1"/>
    <col min="4372" max="4372" width="13.28515625" style="81" customWidth="1"/>
    <col min="4373" max="4373" width="10.7109375" style="81" customWidth="1"/>
    <col min="4374" max="4374" width="10.140625" style="81" customWidth="1"/>
    <col min="4375" max="4375" width="11.7109375" style="81" customWidth="1"/>
    <col min="4376" max="4376" width="13.140625" style="81" customWidth="1"/>
    <col min="4377" max="4377" width="14.7109375" style="81" customWidth="1"/>
    <col min="4378" max="4378" width="9.7109375" style="81" bestFit="1" customWidth="1"/>
    <col min="4379" max="4605" width="8.85546875" style="81"/>
    <col min="4606" max="4606" width="5.28515625" style="81" customWidth="1"/>
    <col min="4607" max="4607" width="9" style="81" customWidth="1"/>
    <col min="4608" max="4608" width="14" style="81" customWidth="1"/>
    <col min="4609" max="4609" width="27" style="81" bestFit="1" customWidth="1"/>
    <col min="4610" max="4610" width="26.28515625" style="81" customWidth="1"/>
    <col min="4611" max="4611" width="11" style="81" customWidth="1"/>
    <col min="4612" max="4612" width="11.28515625" style="81" customWidth="1"/>
    <col min="4613" max="4613" width="9.28515625" style="81" customWidth="1"/>
    <col min="4614" max="4614" width="10" style="81" customWidth="1"/>
    <col min="4615" max="4615" width="9.85546875" style="81" customWidth="1"/>
    <col min="4616" max="4616" width="11.7109375" style="81" customWidth="1"/>
    <col min="4617" max="4617" width="11" style="81" customWidth="1"/>
    <col min="4618" max="4618" width="10.28515625" style="81" bestFit="1" customWidth="1"/>
    <col min="4619" max="4620" width="11" style="81" customWidth="1"/>
    <col min="4621" max="4622" width="17" style="81" customWidth="1"/>
    <col min="4623" max="4623" width="12.28515625" style="81" customWidth="1"/>
    <col min="4624" max="4624" width="15.7109375" style="81" customWidth="1"/>
    <col min="4625" max="4625" width="15" style="81" customWidth="1"/>
    <col min="4626" max="4626" width="26.140625" style="81" customWidth="1"/>
    <col min="4627" max="4627" width="12.85546875" style="81" customWidth="1"/>
    <col min="4628" max="4628" width="13.28515625" style="81" customWidth="1"/>
    <col min="4629" max="4629" width="10.7109375" style="81" customWidth="1"/>
    <col min="4630" max="4630" width="10.140625" style="81" customWidth="1"/>
    <col min="4631" max="4631" width="11.7109375" style="81" customWidth="1"/>
    <col min="4632" max="4632" width="13.140625" style="81" customWidth="1"/>
    <col min="4633" max="4633" width="14.7109375" style="81" customWidth="1"/>
    <col min="4634" max="4634" width="9.7109375" style="81" bestFit="1" customWidth="1"/>
    <col min="4635" max="4861" width="8.85546875" style="81"/>
    <col min="4862" max="4862" width="5.28515625" style="81" customWidth="1"/>
    <col min="4863" max="4863" width="9" style="81" customWidth="1"/>
    <col min="4864" max="4864" width="14" style="81" customWidth="1"/>
    <col min="4865" max="4865" width="27" style="81" bestFit="1" customWidth="1"/>
    <col min="4866" max="4866" width="26.28515625" style="81" customWidth="1"/>
    <col min="4867" max="4867" width="11" style="81" customWidth="1"/>
    <col min="4868" max="4868" width="11.28515625" style="81" customWidth="1"/>
    <col min="4869" max="4869" width="9.28515625" style="81" customWidth="1"/>
    <col min="4870" max="4870" width="10" style="81" customWidth="1"/>
    <col min="4871" max="4871" width="9.85546875" style="81" customWidth="1"/>
    <col min="4872" max="4872" width="11.7109375" style="81" customWidth="1"/>
    <col min="4873" max="4873" width="11" style="81" customWidth="1"/>
    <col min="4874" max="4874" width="10.28515625" style="81" bestFit="1" customWidth="1"/>
    <col min="4875" max="4876" width="11" style="81" customWidth="1"/>
    <col min="4877" max="4878" width="17" style="81" customWidth="1"/>
    <col min="4879" max="4879" width="12.28515625" style="81" customWidth="1"/>
    <col min="4880" max="4880" width="15.7109375" style="81" customWidth="1"/>
    <col min="4881" max="4881" width="15" style="81" customWidth="1"/>
    <col min="4882" max="4882" width="26.140625" style="81" customWidth="1"/>
    <col min="4883" max="4883" width="12.85546875" style="81" customWidth="1"/>
    <col min="4884" max="4884" width="13.28515625" style="81" customWidth="1"/>
    <col min="4885" max="4885" width="10.7109375" style="81" customWidth="1"/>
    <col min="4886" max="4886" width="10.140625" style="81" customWidth="1"/>
    <col min="4887" max="4887" width="11.7109375" style="81" customWidth="1"/>
    <col min="4888" max="4888" width="13.140625" style="81" customWidth="1"/>
    <col min="4889" max="4889" width="14.7109375" style="81" customWidth="1"/>
    <col min="4890" max="4890" width="9.7109375" style="81" bestFit="1" customWidth="1"/>
    <col min="4891" max="5117" width="8.85546875" style="81"/>
    <col min="5118" max="5118" width="5.28515625" style="81" customWidth="1"/>
    <col min="5119" max="5119" width="9" style="81" customWidth="1"/>
    <col min="5120" max="5120" width="14" style="81" customWidth="1"/>
    <col min="5121" max="5121" width="27" style="81" bestFit="1" customWidth="1"/>
    <col min="5122" max="5122" width="26.28515625" style="81" customWidth="1"/>
    <col min="5123" max="5123" width="11" style="81" customWidth="1"/>
    <col min="5124" max="5124" width="11.28515625" style="81" customWidth="1"/>
    <col min="5125" max="5125" width="9.28515625" style="81" customWidth="1"/>
    <col min="5126" max="5126" width="10" style="81" customWidth="1"/>
    <col min="5127" max="5127" width="9.85546875" style="81" customWidth="1"/>
    <col min="5128" max="5128" width="11.7109375" style="81" customWidth="1"/>
    <col min="5129" max="5129" width="11" style="81" customWidth="1"/>
    <col min="5130" max="5130" width="10.28515625" style="81" bestFit="1" customWidth="1"/>
    <col min="5131" max="5132" width="11" style="81" customWidth="1"/>
    <col min="5133" max="5134" width="17" style="81" customWidth="1"/>
    <col min="5135" max="5135" width="12.28515625" style="81" customWidth="1"/>
    <col min="5136" max="5136" width="15.7109375" style="81" customWidth="1"/>
    <col min="5137" max="5137" width="15" style="81" customWidth="1"/>
    <col min="5138" max="5138" width="26.140625" style="81" customWidth="1"/>
    <col min="5139" max="5139" width="12.85546875" style="81" customWidth="1"/>
    <col min="5140" max="5140" width="13.28515625" style="81" customWidth="1"/>
    <col min="5141" max="5141" width="10.7109375" style="81" customWidth="1"/>
    <col min="5142" max="5142" width="10.140625" style="81" customWidth="1"/>
    <col min="5143" max="5143" width="11.7109375" style="81" customWidth="1"/>
    <col min="5144" max="5144" width="13.140625" style="81" customWidth="1"/>
    <col min="5145" max="5145" width="14.7109375" style="81" customWidth="1"/>
    <col min="5146" max="5146" width="9.7109375" style="81" bestFit="1" customWidth="1"/>
    <col min="5147" max="5373" width="8.85546875" style="81"/>
    <col min="5374" max="5374" width="5.28515625" style="81" customWidth="1"/>
    <col min="5375" max="5375" width="9" style="81" customWidth="1"/>
    <col min="5376" max="5376" width="14" style="81" customWidth="1"/>
    <col min="5377" max="5377" width="27" style="81" bestFit="1" customWidth="1"/>
    <col min="5378" max="5378" width="26.28515625" style="81" customWidth="1"/>
    <col min="5379" max="5379" width="11" style="81" customWidth="1"/>
    <col min="5380" max="5380" width="11.28515625" style="81" customWidth="1"/>
    <col min="5381" max="5381" width="9.28515625" style="81" customWidth="1"/>
    <col min="5382" max="5382" width="10" style="81" customWidth="1"/>
    <col min="5383" max="5383" width="9.85546875" style="81" customWidth="1"/>
    <col min="5384" max="5384" width="11.7109375" style="81" customWidth="1"/>
    <col min="5385" max="5385" width="11" style="81" customWidth="1"/>
    <col min="5386" max="5386" width="10.28515625" style="81" bestFit="1" customWidth="1"/>
    <col min="5387" max="5388" width="11" style="81" customWidth="1"/>
    <col min="5389" max="5390" width="17" style="81" customWidth="1"/>
    <col min="5391" max="5391" width="12.28515625" style="81" customWidth="1"/>
    <col min="5392" max="5392" width="15.7109375" style="81" customWidth="1"/>
    <col min="5393" max="5393" width="15" style="81" customWidth="1"/>
    <col min="5394" max="5394" width="26.140625" style="81" customWidth="1"/>
    <col min="5395" max="5395" width="12.85546875" style="81" customWidth="1"/>
    <col min="5396" max="5396" width="13.28515625" style="81" customWidth="1"/>
    <col min="5397" max="5397" width="10.7109375" style="81" customWidth="1"/>
    <col min="5398" max="5398" width="10.140625" style="81" customWidth="1"/>
    <col min="5399" max="5399" width="11.7109375" style="81" customWidth="1"/>
    <col min="5400" max="5400" width="13.140625" style="81" customWidth="1"/>
    <col min="5401" max="5401" width="14.7109375" style="81" customWidth="1"/>
    <col min="5402" max="5402" width="9.7109375" style="81" bestFit="1" customWidth="1"/>
    <col min="5403" max="5629" width="8.85546875" style="81"/>
    <col min="5630" max="5630" width="5.28515625" style="81" customWidth="1"/>
    <col min="5631" max="5631" width="9" style="81" customWidth="1"/>
    <col min="5632" max="5632" width="14" style="81" customWidth="1"/>
    <col min="5633" max="5633" width="27" style="81" bestFit="1" customWidth="1"/>
    <col min="5634" max="5634" width="26.28515625" style="81" customWidth="1"/>
    <col min="5635" max="5635" width="11" style="81" customWidth="1"/>
    <col min="5636" max="5636" width="11.28515625" style="81" customWidth="1"/>
    <col min="5637" max="5637" width="9.28515625" style="81" customWidth="1"/>
    <col min="5638" max="5638" width="10" style="81" customWidth="1"/>
    <col min="5639" max="5639" width="9.85546875" style="81" customWidth="1"/>
    <col min="5640" max="5640" width="11.7109375" style="81" customWidth="1"/>
    <col min="5641" max="5641" width="11" style="81" customWidth="1"/>
    <col min="5642" max="5642" width="10.28515625" style="81" bestFit="1" customWidth="1"/>
    <col min="5643" max="5644" width="11" style="81" customWidth="1"/>
    <col min="5645" max="5646" width="17" style="81" customWidth="1"/>
    <col min="5647" max="5647" width="12.28515625" style="81" customWidth="1"/>
    <col min="5648" max="5648" width="15.7109375" style="81" customWidth="1"/>
    <col min="5649" max="5649" width="15" style="81" customWidth="1"/>
    <col min="5650" max="5650" width="26.140625" style="81" customWidth="1"/>
    <col min="5651" max="5651" width="12.85546875" style="81" customWidth="1"/>
    <col min="5652" max="5652" width="13.28515625" style="81" customWidth="1"/>
    <col min="5653" max="5653" width="10.7109375" style="81" customWidth="1"/>
    <col min="5654" max="5654" width="10.140625" style="81" customWidth="1"/>
    <col min="5655" max="5655" width="11.7109375" style="81" customWidth="1"/>
    <col min="5656" max="5656" width="13.140625" style="81" customWidth="1"/>
    <col min="5657" max="5657" width="14.7109375" style="81" customWidth="1"/>
    <col min="5658" max="5658" width="9.7109375" style="81" bestFit="1" customWidth="1"/>
    <col min="5659" max="5885" width="8.85546875" style="81"/>
    <col min="5886" max="5886" width="5.28515625" style="81" customWidth="1"/>
    <col min="5887" max="5887" width="9" style="81" customWidth="1"/>
    <col min="5888" max="5888" width="14" style="81" customWidth="1"/>
    <col min="5889" max="5889" width="27" style="81" bestFit="1" customWidth="1"/>
    <col min="5890" max="5890" width="26.28515625" style="81" customWidth="1"/>
    <col min="5891" max="5891" width="11" style="81" customWidth="1"/>
    <col min="5892" max="5892" width="11.28515625" style="81" customWidth="1"/>
    <col min="5893" max="5893" width="9.28515625" style="81" customWidth="1"/>
    <col min="5894" max="5894" width="10" style="81" customWidth="1"/>
    <col min="5895" max="5895" width="9.85546875" style="81" customWidth="1"/>
    <col min="5896" max="5896" width="11.7109375" style="81" customWidth="1"/>
    <col min="5897" max="5897" width="11" style="81" customWidth="1"/>
    <col min="5898" max="5898" width="10.28515625" style="81" bestFit="1" customWidth="1"/>
    <col min="5899" max="5900" width="11" style="81" customWidth="1"/>
    <col min="5901" max="5902" width="17" style="81" customWidth="1"/>
    <col min="5903" max="5903" width="12.28515625" style="81" customWidth="1"/>
    <col min="5904" max="5904" width="15.7109375" style="81" customWidth="1"/>
    <col min="5905" max="5905" width="15" style="81" customWidth="1"/>
    <col min="5906" max="5906" width="26.140625" style="81" customWidth="1"/>
    <col min="5907" max="5907" width="12.85546875" style="81" customWidth="1"/>
    <col min="5908" max="5908" width="13.28515625" style="81" customWidth="1"/>
    <col min="5909" max="5909" width="10.7109375" style="81" customWidth="1"/>
    <col min="5910" max="5910" width="10.140625" style="81" customWidth="1"/>
    <col min="5911" max="5911" width="11.7109375" style="81" customWidth="1"/>
    <col min="5912" max="5912" width="13.140625" style="81" customWidth="1"/>
    <col min="5913" max="5913" width="14.7109375" style="81" customWidth="1"/>
    <col min="5914" max="5914" width="9.7109375" style="81" bestFit="1" customWidth="1"/>
    <col min="5915" max="6141" width="8.85546875" style="81"/>
    <col min="6142" max="6142" width="5.28515625" style="81" customWidth="1"/>
    <col min="6143" max="6143" width="9" style="81" customWidth="1"/>
    <col min="6144" max="6144" width="14" style="81" customWidth="1"/>
    <col min="6145" max="6145" width="27" style="81" bestFit="1" customWidth="1"/>
    <col min="6146" max="6146" width="26.28515625" style="81" customWidth="1"/>
    <col min="6147" max="6147" width="11" style="81" customWidth="1"/>
    <col min="6148" max="6148" width="11.28515625" style="81" customWidth="1"/>
    <col min="6149" max="6149" width="9.28515625" style="81" customWidth="1"/>
    <col min="6150" max="6150" width="10" style="81" customWidth="1"/>
    <col min="6151" max="6151" width="9.85546875" style="81" customWidth="1"/>
    <col min="6152" max="6152" width="11.7109375" style="81" customWidth="1"/>
    <col min="6153" max="6153" width="11" style="81" customWidth="1"/>
    <col min="6154" max="6154" width="10.28515625" style="81" bestFit="1" customWidth="1"/>
    <col min="6155" max="6156" width="11" style="81" customWidth="1"/>
    <col min="6157" max="6158" width="17" style="81" customWidth="1"/>
    <col min="6159" max="6159" width="12.28515625" style="81" customWidth="1"/>
    <col min="6160" max="6160" width="15.7109375" style="81" customWidth="1"/>
    <col min="6161" max="6161" width="15" style="81" customWidth="1"/>
    <col min="6162" max="6162" width="26.140625" style="81" customWidth="1"/>
    <col min="6163" max="6163" width="12.85546875" style="81" customWidth="1"/>
    <col min="6164" max="6164" width="13.28515625" style="81" customWidth="1"/>
    <col min="6165" max="6165" width="10.7109375" style="81" customWidth="1"/>
    <col min="6166" max="6166" width="10.140625" style="81" customWidth="1"/>
    <col min="6167" max="6167" width="11.7109375" style="81" customWidth="1"/>
    <col min="6168" max="6168" width="13.140625" style="81" customWidth="1"/>
    <col min="6169" max="6169" width="14.7109375" style="81" customWidth="1"/>
    <col min="6170" max="6170" width="9.7109375" style="81" bestFit="1" customWidth="1"/>
    <col min="6171" max="6397" width="8.85546875" style="81"/>
    <col min="6398" max="6398" width="5.28515625" style="81" customWidth="1"/>
    <col min="6399" max="6399" width="9" style="81" customWidth="1"/>
    <col min="6400" max="6400" width="14" style="81" customWidth="1"/>
    <col min="6401" max="6401" width="27" style="81" bestFit="1" customWidth="1"/>
    <col min="6402" max="6402" width="26.28515625" style="81" customWidth="1"/>
    <col min="6403" max="6403" width="11" style="81" customWidth="1"/>
    <col min="6404" max="6404" width="11.28515625" style="81" customWidth="1"/>
    <col min="6405" max="6405" width="9.28515625" style="81" customWidth="1"/>
    <col min="6406" max="6406" width="10" style="81" customWidth="1"/>
    <col min="6407" max="6407" width="9.85546875" style="81" customWidth="1"/>
    <col min="6408" max="6408" width="11.7109375" style="81" customWidth="1"/>
    <col min="6409" max="6409" width="11" style="81" customWidth="1"/>
    <col min="6410" max="6410" width="10.28515625" style="81" bestFit="1" customWidth="1"/>
    <col min="6411" max="6412" width="11" style="81" customWidth="1"/>
    <col min="6413" max="6414" width="17" style="81" customWidth="1"/>
    <col min="6415" max="6415" width="12.28515625" style="81" customWidth="1"/>
    <col min="6416" max="6416" width="15.7109375" style="81" customWidth="1"/>
    <col min="6417" max="6417" width="15" style="81" customWidth="1"/>
    <col min="6418" max="6418" width="26.140625" style="81" customWidth="1"/>
    <col min="6419" max="6419" width="12.85546875" style="81" customWidth="1"/>
    <col min="6420" max="6420" width="13.28515625" style="81" customWidth="1"/>
    <col min="6421" max="6421" width="10.7109375" style="81" customWidth="1"/>
    <col min="6422" max="6422" width="10.140625" style="81" customWidth="1"/>
    <col min="6423" max="6423" width="11.7109375" style="81" customWidth="1"/>
    <col min="6424" max="6424" width="13.140625" style="81" customWidth="1"/>
    <col min="6425" max="6425" width="14.7109375" style="81" customWidth="1"/>
    <col min="6426" max="6426" width="9.7109375" style="81" bestFit="1" customWidth="1"/>
    <col min="6427" max="6653" width="8.85546875" style="81"/>
    <col min="6654" max="6654" width="5.28515625" style="81" customWidth="1"/>
    <col min="6655" max="6655" width="9" style="81" customWidth="1"/>
    <col min="6656" max="6656" width="14" style="81" customWidth="1"/>
    <col min="6657" max="6657" width="27" style="81" bestFit="1" customWidth="1"/>
    <col min="6658" max="6658" width="26.28515625" style="81" customWidth="1"/>
    <col min="6659" max="6659" width="11" style="81" customWidth="1"/>
    <col min="6660" max="6660" width="11.28515625" style="81" customWidth="1"/>
    <col min="6661" max="6661" width="9.28515625" style="81" customWidth="1"/>
    <col min="6662" max="6662" width="10" style="81" customWidth="1"/>
    <col min="6663" max="6663" width="9.85546875" style="81" customWidth="1"/>
    <col min="6664" max="6664" width="11.7109375" style="81" customWidth="1"/>
    <col min="6665" max="6665" width="11" style="81" customWidth="1"/>
    <col min="6666" max="6666" width="10.28515625" style="81" bestFit="1" customWidth="1"/>
    <col min="6667" max="6668" width="11" style="81" customWidth="1"/>
    <col min="6669" max="6670" width="17" style="81" customWidth="1"/>
    <col min="6671" max="6671" width="12.28515625" style="81" customWidth="1"/>
    <col min="6672" max="6672" width="15.7109375" style="81" customWidth="1"/>
    <col min="6673" max="6673" width="15" style="81" customWidth="1"/>
    <col min="6674" max="6674" width="26.140625" style="81" customWidth="1"/>
    <col min="6675" max="6675" width="12.85546875" style="81" customWidth="1"/>
    <col min="6676" max="6676" width="13.28515625" style="81" customWidth="1"/>
    <col min="6677" max="6677" width="10.7109375" style="81" customWidth="1"/>
    <col min="6678" max="6678" width="10.140625" style="81" customWidth="1"/>
    <col min="6679" max="6679" width="11.7109375" style="81" customWidth="1"/>
    <col min="6680" max="6680" width="13.140625" style="81" customWidth="1"/>
    <col min="6681" max="6681" width="14.7109375" style="81" customWidth="1"/>
    <col min="6682" max="6682" width="9.7109375" style="81" bestFit="1" customWidth="1"/>
    <col min="6683" max="6909" width="8.85546875" style="81"/>
    <col min="6910" max="6910" width="5.28515625" style="81" customWidth="1"/>
    <col min="6911" max="6911" width="9" style="81" customWidth="1"/>
    <col min="6912" max="6912" width="14" style="81" customWidth="1"/>
    <col min="6913" max="6913" width="27" style="81" bestFit="1" customWidth="1"/>
    <col min="6914" max="6914" width="26.28515625" style="81" customWidth="1"/>
    <col min="6915" max="6915" width="11" style="81" customWidth="1"/>
    <col min="6916" max="6916" width="11.28515625" style="81" customWidth="1"/>
    <col min="6917" max="6917" width="9.28515625" style="81" customWidth="1"/>
    <col min="6918" max="6918" width="10" style="81" customWidth="1"/>
    <col min="6919" max="6919" width="9.85546875" style="81" customWidth="1"/>
    <col min="6920" max="6920" width="11.7109375" style="81" customWidth="1"/>
    <col min="6921" max="6921" width="11" style="81" customWidth="1"/>
    <col min="6922" max="6922" width="10.28515625" style="81" bestFit="1" customWidth="1"/>
    <col min="6923" max="6924" width="11" style="81" customWidth="1"/>
    <col min="6925" max="6926" width="17" style="81" customWidth="1"/>
    <col min="6927" max="6927" width="12.28515625" style="81" customWidth="1"/>
    <col min="6928" max="6928" width="15.7109375" style="81" customWidth="1"/>
    <col min="6929" max="6929" width="15" style="81" customWidth="1"/>
    <col min="6930" max="6930" width="26.140625" style="81" customWidth="1"/>
    <col min="6931" max="6931" width="12.85546875" style="81" customWidth="1"/>
    <col min="6932" max="6932" width="13.28515625" style="81" customWidth="1"/>
    <col min="6933" max="6933" width="10.7109375" style="81" customWidth="1"/>
    <col min="6934" max="6934" width="10.140625" style="81" customWidth="1"/>
    <col min="6935" max="6935" width="11.7109375" style="81" customWidth="1"/>
    <col min="6936" max="6936" width="13.140625" style="81" customWidth="1"/>
    <col min="6937" max="6937" width="14.7109375" style="81" customWidth="1"/>
    <col min="6938" max="6938" width="9.7109375" style="81" bestFit="1" customWidth="1"/>
    <col min="6939" max="7165" width="8.85546875" style="81"/>
    <col min="7166" max="7166" width="5.28515625" style="81" customWidth="1"/>
    <col min="7167" max="7167" width="9" style="81" customWidth="1"/>
    <col min="7168" max="7168" width="14" style="81" customWidth="1"/>
    <col min="7169" max="7169" width="27" style="81" bestFit="1" customWidth="1"/>
    <col min="7170" max="7170" width="26.28515625" style="81" customWidth="1"/>
    <col min="7171" max="7171" width="11" style="81" customWidth="1"/>
    <col min="7172" max="7172" width="11.28515625" style="81" customWidth="1"/>
    <col min="7173" max="7173" width="9.28515625" style="81" customWidth="1"/>
    <col min="7174" max="7174" width="10" style="81" customWidth="1"/>
    <col min="7175" max="7175" width="9.85546875" style="81" customWidth="1"/>
    <col min="7176" max="7176" width="11.7109375" style="81" customWidth="1"/>
    <col min="7177" max="7177" width="11" style="81" customWidth="1"/>
    <col min="7178" max="7178" width="10.28515625" style="81" bestFit="1" customWidth="1"/>
    <col min="7179" max="7180" width="11" style="81" customWidth="1"/>
    <col min="7181" max="7182" width="17" style="81" customWidth="1"/>
    <col min="7183" max="7183" width="12.28515625" style="81" customWidth="1"/>
    <col min="7184" max="7184" width="15.7109375" style="81" customWidth="1"/>
    <col min="7185" max="7185" width="15" style="81" customWidth="1"/>
    <col min="7186" max="7186" width="26.140625" style="81" customWidth="1"/>
    <col min="7187" max="7187" width="12.85546875" style="81" customWidth="1"/>
    <col min="7188" max="7188" width="13.28515625" style="81" customWidth="1"/>
    <col min="7189" max="7189" width="10.7109375" style="81" customWidth="1"/>
    <col min="7190" max="7190" width="10.140625" style="81" customWidth="1"/>
    <col min="7191" max="7191" width="11.7109375" style="81" customWidth="1"/>
    <col min="7192" max="7192" width="13.140625" style="81" customWidth="1"/>
    <col min="7193" max="7193" width="14.7109375" style="81" customWidth="1"/>
    <col min="7194" max="7194" width="9.7109375" style="81" bestFit="1" customWidth="1"/>
    <col min="7195" max="7421" width="8.85546875" style="81"/>
    <col min="7422" max="7422" width="5.28515625" style="81" customWidth="1"/>
    <col min="7423" max="7423" width="9" style="81" customWidth="1"/>
    <col min="7424" max="7424" width="14" style="81" customWidth="1"/>
    <col min="7425" max="7425" width="27" style="81" bestFit="1" customWidth="1"/>
    <col min="7426" max="7426" width="26.28515625" style="81" customWidth="1"/>
    <col min="7427" max="7427" width="11" style="81" customWidth="1"/>
    <col min="7428" max="7428" width="11.28515625" style="81" customWidth="1"/>
    <col min="7429" max="7429" width="9.28515625" style="81" customWidth="1"/>
    <col min="7430" max="7430" width="10" style="81" customWidth="1"/>
    <col min="7431" max="7431" width="9.85546875" style="81" customWidth="1"/>
    <col min="7432" max="7432" width="11.7109375" style="81" customWidth="1"/>
    <col min="7433" max="7433" width="11" style="81" customWidth="1"/>
    <col min="7434" max="7434" width="10.28515625" style="81" bestFit="1" customWidth="1"/>
    <col min="7435" max="7436" width="11" style="81" customWidth="1"/>
    <col min="7437" max="7438" width="17" style="81" customWidth="1"/>
    <col min="7439" max="7439" width="12.28515625" style="81" customWidth="1"/>
    <col min="7440" max="7440" width="15.7109375" style="81" customWidth="1"/>
    <col min="7441" max="7441" width="15" style="81" customWidth="1"/>
    <col min="7442" max="7442" width="26.140625" style="81" customWidth="1"/>
    <col min="7443" max="7443" width="12.85546875" style="81" customWidth="1"/>
    <col min="7444" max="7444" width="13.28515625" style="81" customWidth="1"/>
    <col min="7445" max="7445" width="10.7109375" style="81" customWidth="1"/>
    <col min="7446" max="7446" width="10.140625" style="81" customWidth="1"/>
    <col min="7447" max="7447" width="11.7109375" style="81" customWidth="1"/>
    <col min="7448" max="7448" width="13.140625" style="81" customWidth="1"/>
    <col min="7449" max="7449" width="14.7109375" style="81" customWidth="1"/>
    <col min="7450" max="7450" width="9.7109375" style="81" bestFit="1" customWidth="1"/>
    <col min="7451" max="7677" width="8.85546875" style="81"/>
    <col min="7678" max="7678" width="5.28515625" style="81" customWidth="1"/>
    <col min="7679" max="7679" width="9" style="81" customWidth="1"/>
    <col min="7680" max="7680" width="14" style="81" customWidth="1"/>
    <col min="7681" max="7681" width="27" style="81" bestFit="1" customWidth="1"/>
    <col min="7682" max="7682" width="26.28515625" style="81" customWidth="1"/>
    <col min="7683" max="7683" width="11" style="81" customWidth="1"/>
    <col min="7684" max="7684" width="11.28515625" style="81" customWidth="1"/>
    <col min="7685" max="7685" width="9.28515625" style="81" customWidth="1"/>
    <col min="7686" max="7686" width="10" style="81" customWidth="1"/>
    <col min="7687" max="7687" width="9.85546875" style="81" customWidth="1"/>
    <col min="7688" max="7688" width="11.7109375" style="81" customWidth="1"/>
    <col min="7689" max="7689" width="11" style="81" customWidth="1"/>
    <col min="7690" max="7690" width="10.28515625" style="81" bestFit="1" customWidth="1"/>
    <col min="7691" max="7692" width="11" style="81" customWidth="1"/>
    <col min="7693" max="7694" width="17" style="81" customWidth="1"/>
    <col min="7695" max="7695" width="12.28515625" style="81" customWidth="1"/>
    <col min="7696" max="7696" width="15.7109375" style="81" customWidth="1"/>
    <col min="7697" max="7697" width="15" style="81" customWidth="1"/>
    <col min="7698" max="7698" width="26.140625" style="81" customWidth="1"/>
    <col min="7699" max="7699" width="12.85546875" style="81" customWidth="1"/>
    <col min="7700" max="7700" width="13.28515625" style="81" customWidth="1"/>
    <col min="7701" max="7701" width="10.7109375" style="81" customWidth="1"/>
    <col min="7702" max="7702" width="10.140625" style="81" customWidth="1"/>
    <col min="7703" max="7703" width="11.7109375" style="81" customWidth="1"/>
    <col min="7704" max="7704" width="13.140625" style="81" customWidth="1"/>
    <col min="7705" max="7705" width="14.7109375" style="81" customWidth="1"/>
    <col min="7706" max="7706" width="9.7109375" style="81" bestFit="1" customWidth="1"/>
    <col min="7707" max="7933" width="8.85546875" style="81"/>
    <col min="7934" max="7934" width="5.28515625" style="81" customWidth="1"/>
    <col min="7935" max="7935" width="9" style="81" customWidth="1"/>
    <col min="7936" max="7936" width="14" style="81" customWidth="1"/>
    <col min="7937" max="7937" width="27" style="81" bestFit="1" customWidth="1"/>
    <col min="7938" max="7938" width="26.28515625" style="81" customWidth="1"/>
    <col min="7939" max="7939" width="11" style="81" customWidth="1"/>
    <col min="7940" max="7940" width="11.28515625" style="81" customWidth="1"/>
    <col min="7941" max="7941" width="9.28515625" style="81" customWidth="1"/>
    <col min="7942" max="7942" width="10" style="81" customWidth="1"/>
    <col min="7943" max="7943" width="9.85546875" style="81" customWidth="1"/>
    <col min="7944" max="7944" width="11.7109375" style="81" customWidth="1"/>
    <col min="7945" max="7945" width="11" style="81" customWidth="1"/>
    <col min="7946" max="7946" width="10.28515625" style="81" bestFit="1" customWidth="1"/>
    <col min="7947" max="7948" width="11" style="81" customWidth="1"/>
    <col min="7949" max="7950" width="17" style="81" customWidth="1"/>
    <col min="7951" max="7951" width="12.28515625" style="81" customWidth="1"/>
    <col min="7952" max="7952" width="15.7109375" style="81" customWidth="1"/>
    <col min="7953" max="7953" width="15" style="81" customWidth="1"/>
    <col min="7954" max="7954" width="26.140625" style="81" customWidth="1"/>
    <col min="7955" max="7955" width="12.85546875" style="81" customWidth="1"/>
    <col min="7956" max="7956" width="13.28515625" style="81" customWidth="1"/>
    <col min="7957" max="7957" width="10.7109375" style="81" customWidth="1"/>
    <col min="7958" max="7958" width="10.140625" style="81" customWidth="1"/>
    <col min="7959" max="7959" width="11.7109375" style="81" customWidth="1"/>
    <col min="7960" max="7960" width="13.140625" style="81" customWidth="1"/>
    <col min="7961" max="7961" width="14.7109375" style="81" customWidth="1"/>
    <col min="7962" max="7962" width="9.7109375" style="81" bestFit="1" customWidth="1"/>
    <col min="7963" max="8189" width="8.85546875" style="81"/>
    <col min="8190" max="8190" width="5.28515625" style="81" customWidth="1"/>
    <col min="8191" max="8191" width="9" style="81" customWidth="1"/>
    <col min="8192" max="8192" width="14" style="81" customWidth="1"/>
    <col min="8193" max="8193" width="27" style="81" bestFit="1" customWidth="1"/>
    <col min="8194" max="8194" width="26.28515625" style="81" customWidth="1"/>
    <col min="8195" max="8195" width="11" style="81" customWidth="1"/>
    <col min="8196" max="8196" width="11.28515625" style="81" customWidth="1"/>
    <col min="8197" max="8197" width="9.28515625" style="81" customWidth="1"/>
    <col min="8198" max="8198" width="10" style="81" customWidth="1"/>
    <col min="8199" max="8199" width="9.85546875" style="81" customWidth="1"/>
    <col min="8200" max="8200" width="11.7109375" style="81" customWidth="1"/>
    <col min="8201" max="8201" width="11" style="81" customWidth="1"/>
    <col min="8202" max="8202" width="10.28515625" style="81" bestFit="1" customWidth="1"/>
    <col min="8203" max="8204" width="11" style="81" customWidth="1"/>
    <col min="8205" max="8206" width="17" style="81" customWidth="1"/>
    <col min="8207" max="8207" width="12.28515625" style="81" customWidth="1"/>
    <col min="8208" max="8208" width="15.7109375" style="81" customWidth="1"/>
    <col min="8209" max="8209" width="15" style="81" customWidth="1"/>
    <col min="8210" max="8210" width="26.140625" style="81" customWidth="1"/>
    <col min="8211" max="8211" width="12.85546875" style="81" customWidth="1"/>
    <col min="8212" max="8212" width="13.28515625" style="81" customWidth="1"/>
    <col min="8213" max="8213" width="10.7109375" style="81" customWidth="1"/>
    <col min="8214" max="8214" width="10.140625" style="81" customWidth="1"/>
    <col min="8215" max="8215" width="11.7109375" style="81" customWidth="1"/>
    <col min="8216" max="8216" width="13.140625" style="81" customWidth="1"/>
    <col min="8217" max="8217" width="14.7109375" style="81" customWidth="1"/>
    <col min="8218" max="8218" width="9.7109375" style="81" bestFit="1" customWidth="1"/>
    <col min="8219" max="8445" width="8.85546875" style="81"/>
    <col min="8446" max="8446" width="5.28515625" style="81" customWidth="1"/>
    <col min="8447" max="8447" width="9" style="81" customWidth="1"/>
    <col min="8448" max="8448" width="14" style="81" customWidth="1"/>
    <col min="8449" max="8449" width="27" style="81" bestFit="1" customWidth="1"/>
    <col min="8450" max="8450" width="26.28515625" style="81" customWidth="1"/>
    <col min="8451" max="8451" width="11" style="81" customWidth="1"/>
    <col min="8452" max="8452" width="11.28515625" style="81" customWidth="1"/>
    <col min="8453" max="8453" width="9.28515625" style="81" customWidth="1"/>
    <col min="8454" max="8454" width="10" style="81" customWidth="1"/>
    <col min="8455" max="8455" width="9.85546875" style="81" customWidth="1"/>
    <col min="8456" max="8456" width="11.7109375" style="81" customWidth="1"/>
    <col min="8457" max="8457" width="11" style="81" customWidth="1"/>
    <col min="8458" max="8458" width="10.28515625" style="81" bestFit="1" customWidth="1"/>
    <col min="8459" max="8460" width="11" style="81" customWidth="1"/>
    <col min="8461" max="8462" width="17" style="81" customWidth="1"/>
    <col min="8463" max="8463" width="12.28515625" style="81" customWidth="1"/>
    <col min="8464" max="8464" width="15.7109375" style="81" customWidth="1"/>
    <col min="8465" max="8465" width="15" style="81" customWidth="1"/>
    <col min="8466" max="8466" width="26.140625" style="81" customWidth="1"/>
    <col min="8467" max="8467" width="12.85546875" style="81" customWidth="1"/>
    <col min="8468" max="8468" width="13.28515625" style="81" customWidth="1"/>
    <col min="8469" max="8469" width="10.7109375" style="81" customWidth="1"/>
    <col min="8470" max="8470" width="10.140625" style="81" customWidth="1"/>
    <col min="8471" max="8471" width="11.7109375" style="81" customWidth="1"/>
    <col min="8472" max="8472" width="13.140625" style="81" customWidth="1"/>
    <col min="8473" max="8473" width="14.7109375" style="81" customWidth="1"/>
    <col min="8474" max="8474" width="9.7109375" style="81" bestFit="1" customWidth="1"/>
    <col min="8475" max="8701" width="8.85546875" style="81"/>
    <col min="8702" max="8702" width="5.28515625" style="81" customWidth="1"/>
    <col min="8703" max="8703" width="9" style="81" customWidth="1"/>
    <col min="8704" max="8704" width="14" style="81" customWidth="1"/>
    <col min="8705" max="8705" width="27" style="81" bestFit="1" customWidth="1"/>
    <col min="8706" max="8706" width="26.28515625" style="81" customWidth="1"/>
    <col min="8707" max="8707" width="11" style="81" customWidth="1"/>
    <col min="8708" max="8708" width="11.28515625" style="81" customWidth="1"/>
    <col min="8709" max="8709" width="9.28515625" style="81" customWidth="1"/>
    <col min="8710" max="8710" width="10" style="81" customWidth="1"/>
    <col min="8711" max="8711" width="9.85546875" style="81" customWidth="1"/>
    <col min="8712" max="8712" width="11.7109375" style="81" customWidth="1"/>
    <col min="8713" max="8713" width="11" style="81" customWidth="1"/>
    <col min="8714" max="8714" width="10.28515625" style="81" bestFit="1" customWidth="1"/>
    <col min="8715" max="8716" width="11" style="81" customWidth="1"/>
    <col min="8717" max="8718" width="17" style="81" customWidth="1"/>
    <col min="8719" max="8719" width="12.28515625" style="81" customWidth="1"/>
    <col min="8720" max="8720" width="15.7109375" style="81" customWidth="1"/>
    <col min="8721" max="8721" width="15" style="81" customWidth="1"/>
    <col min="8722" max="8722" width="26.140625" style="81" customWidth="1"/>
    <col min="8723" max="8723" width="12.85546875" style="81" customWidth="1"/>
    <col min="8724" max="8724" width="13.28515625" style="81" customWidth="1"/>
    <col min="8725" max="8725" width="10.7109375" style="81" customWidth="1"/>
    <col min="8726" max="8726" width="10.140625" style="81" customWidth="1"/>
    <col min="8727" max="8727" width="11.7109375" style="81" customWidth="1"/>
    <col min="8728" max="8728" width="13.140625" style="81" customWidth="1"/>
    <col min="8729" max="8729" width="14.7109375" style="81" customWidth="1"/>
    <col min="8730" max="8730" width="9.7109375" style="81" bestFit="1" customWidth="1"/>
    <col min="8731" max="8957" width="8.85546875" style="81"/>
    <col min="8958" max="8958" width="5.28515625" style="81" customWidth="1"/>
    <col min="8959" max="8959" width="9" style="81" customWidth="1"/>
    <col min="8960" max="8960" width="14" style="81" customWidth="1"/>
    <col min="8961" max="8961" width="27" style="81" bestFit="1" customWidth="1"/>
    <col min="8962" max="8962" width="26.28515625" style="81" customWidth="1"/>
    <col min="8963" max="8963" width="11" style="81" customWidth="1"/>
    <col min="8964" max="8964" width="11.28515625" style="81" customWidth="1"/>
    <col min="8965" max="8965" width="9.28515625" style="81" customWidth="1"/>
    <col min="8966" max="8966" width="10" style="81" customWidth="1"/>
    <col min="8967" max="8967" width="9.85546875" style="81" customWidth="1"/>
    <col min="8968" max="8968" width="11.7109375" style="81" customWidth="1"/>
    <col min="8969" max="8969" width="11" style="81" customWidth="1"/>
    <col min="8970" max="8970" width="10.28515625" style="81" bestFit="1" customWidth="1"/>
    <col min="8971" max="8972" width="11" style="81" customWidth="1"/>
    <col min="8973" max="8974" width="17" style="81" customWidth="1"/>
    <col min="8975" max="8975" width="12.28515625" style="81" customWidth="1"/>
    <col min="8976" max="8976" width="15.7109375" style="81" customWidth="1"/>
    <col min="8977" max="8977" width="15" style="81" customWidth="1"/>
    <col min="8978" max="8978" width="26.140625" style="81" customWidth="1"/>
    <col min="8979" max="8979" width="12.85546875" style="81" customWidth="1"/>
    <col min="8980" max="8980" width="13.28515625" style="81" customWidth="1"/>
    <col min="8981" max="8981" width="10.7109375" style="81" customWidth="1"/>
    <col min="8982" max="8982" width="10.140625" style="81" customWidth="1"/>
    <col min="8983" max="8983" width="11.7109375" style="81" customWidth="1"/>
    <col min="8984" max="8984" width="13.140625" style="81" customWidth="1"/>
    <col min="8985" max="8985" width="14.7109375" style="81" customWidth="1"/>
    <col min="8986" max="8986" width="9.7109375" style="81" bestFit="1" customWidth="1"/>
    <col min="8987" max="9213" width="8.85546875" style="81"/>
    <col min="9214" max="9214" width="5.28515625" style="81" customWidth="1"/>
    <col min="9215" max="9215" width="9" style="81" customWidth="1"/>
    <col min="9216" max="9216" width="14" style="81" customWidth="1"/>
    <col min="9217" max="9217" width="27" style="81" bestFit="1" customWidth="1"/>
    <col min="9218" max="9218" width="26.28515625" style="81" customWidth="1"/>
    <col min="9219" max="9219" width="11" style="81" customWidth="1"/>
    <col min="9220" max="9220" width="11.28515625" style="81" customWidth="1"/>
    <col min="9221" max="9221" width="9.28515625" style="81" customWidth="1"/>
    <col min="9222" max="9222" width="10" style="81" customWidth="1"/>
    <col min="9223" max="9223" width="9.85546875" style="81" customWidth="1"/>
    <col min="9224" max="9224" width="11.7109375" style="81" customWidth="1"/>
    <col min="9225" max="9225" width="11" style="81" customWidth="1"/>
    <col min="9226" max="9226" width="10.28515625" style="81" bestFit="1" customWidth="1"/>
    <col min="9227" max="9228" width="11" style="81" customWidth="1"/>
    <col min="9229" max="9230" width="17" style="81" customWidth="1"/>
    <col min="9231" max="9231" width="12.28515625" style="81" customWidth="1"/>
    <col min="9232" max="9232" width="15.7109375" style="81" customWidth="1"/>
    <col min="9233" max="9233" width="15" style="81" customWidth="1"/>
    <col min="9234" max="9234" width="26.140625" style="81" customWidth="1"/>
    <col min="9235" max="9235" width="12.85546875" style="81" customWidth="1"/>
    <col min="9236" max="9236" width="13.28515625" style="81" customWidth="1"/>
    <col min="9237" max="9237" width="10.7109375" style="81" customWidth="1"/>
    <col min="9238" max="9238" width="10.140625" style="81" customWidth="1"/>
    <col min="9239" max="9239" width="11.7109375" style="81" customWidth="1"/>
    <col min="9240" max="9240" width="13.140625" style="81" customWidth="1"/>
    <col min="9241" max="9241" width="14.7109375" style="81" customWidth="1"/>
    <col min="9242" max="9242" width="9.7109375" style="81" bestFit="1" customWidth="1"/>
    <col min="9243" max="9469" width="8.85546875" style="81"/>
    <col min="9470" max="9470" width="5.28515625" style="81" customWidth="1"/>
    <col min="9471" max="9471" width="9" style="81" customWidth="1"/>
    <col min="9472" max="9472" width="14" style="81" customWidth="1"/>
    <col min="9473" max="9473" width="27" style="81" bestFit="1" customWidth="1"/>
    <col min="9474" max="9474" width="26.28515625" style="81" customWidth="1"/>
    <col min="9475" max="9475" width="11" style="81" customWidth="1"/>
    <col min="9476" max="9476" width="11.28515625" style="81" customWidth="1"/>
    <col min="9477" max="9477" width="9.28515625" style="81" customWidth="1"/>
    <col min="9478" max="9478" width="10" style="81" customWidth="1"/>
    <col min="9479" max="9479" width="9.85546875" style="81" customWidth="1"/>
    <col min="9480" max="9480" width="11.7109375" style="81" customWidth="1"/>
    <col min="9481" max="9481" width="11" style="81" customWidth="1"/>
    <col min="9482" max="9482" width="10.28515625" style="81" bestFit="1" customWidth="1"/>
    <col min="9483" max="9484" width="11" style="81" customWidth="1"/>
    <col min="9485" max="9486" width="17" style="81" customWidth="1"/>
    <col min="9487" max="9487" width="12.28515625" style="81" customWidth="1"/>
    <col min="9488" max="9488" width="15.7109375" style="81" customWidth="1"/>
    <col min="9489" max="9489" width="15" style="81" customWidth="1"/>
    <col min="9490" max="9490" width="26.140625" style="81" customWidth="1"/>
    <col min="9491" max="9491" width="12.85546875" style="81" customWidth="1"/>
    <col min="9492" max="9492" width="13.28515625" style="81" customWidth="1"/>
    <col min="9493" max="9493" width="10.7109375" style="81" customWidth="1"/>
    <col min="9494" max="9494" width="10.140625" style="81" customWidth="1"/>
    <col min="9495" max="9495" width="11.7109375" style="81" customWidth="1"/>
    <col min="9496" max="9496" width="13.140625" style="81" customWidth="1"/>
    <col min="9497" max="9497" width="14.7109375" style="81" customWidth="1"/>
    <col min="9498" max="9498" width="9.7109375" style="81" bestFit="1" customWidth="1"/>
    <col min="9499" max="9725" width="8.85546875" style="81"/>
    <col min="9726" max="9726" width="5.28515625" style="81" customWidth="1"/>
    <col min="9727" max="9727" width="9" style="81" customWidth="1"/>
    <col min="9728" max="9728" width="14" style="81" customWidth="1"/>
    <col min="9729" max="9729" width="27" style="81" bestFit="1" customWidth="1"/>
    <col min="9730" max="9730" width="26.28515625" style="81" customWidth="1"/>
    <col min="9731" max="9731" width="11" style="81" customWidth="1"/>
    <col min="9732" max="9732" width="11.28515625" style="81" customWidth="1"/>
    <col min="9733" max="9733" width="9.28515625" style="81" customWidth="1"/>
    <col min="9734" max="9734" width="10" style="81" customWidth="1"/>
    <col min="9735" max="9735" width="9.85546875" style="81" customWidth="1"/>
    <col min="9736" max="9736" width="11.7109375" style="81" customWidth="1"/>
    <col min="9737" max="9737" width="11" style="81" customWidth="1"/>
    <col min="9738" max="9738" width="10.28515625" style="81" bestFit="1" customWidth="1"/>
    <col min="9739" max="9740" width="11" style="81" customWidth="1"/>
    <col min="9741" max="9742" width="17" style="81" customWidth="1"/>
    <col min="9743" max="9743" width="12.28515625" style="81" customWidth="1"/>
    <col min="9744" max="9744" width="15.7109375" style="81" customWidth="1"/>
    <col min="9745" max="9745" width="15" style="81" customWidth="1"/>
    <col min="9746" max="9746" width="26.140625" style="81" customWidth="1"/>
    <col min="9747" max="9747" width="12.85546875" style="81" customWidth="1"/>
    <col min="9748" max="9748" width="13.28515625" style="81" customWidth="1"/>
    <col min="9749" max="9749" width="10.7109375" style="81" customWidth="1"/>
    <col min="9750" max="9750" width="10.140625" style="81" customWidth="1"/>
    <col min="9751" max="9751" width="11.7109375" style="81" customWidth="1"/>
    <col min="9752" max="9752" width="13.140625" style="81" customWidth="1"/>
    <col min="9753" max="9753" width="14.7109375" style="81" customWidth="1"/>
    <col min="9754" max="9754" width="9.7109375" style="81" bestFit="1" customWidth="1"/>
    <col min="9755" max="9981" width="8.85546875" style="81"/>
    <col min="9982" max="9982" width="5.28515625" style="81" customWidth="1"/>
    <col min="9983" max="9983" width="9" style="81" customWidth="1"/>
    <col min="9984" max="9984" width="14" style="81" customWidth="1"/>
    <col min="9985" max="9985" width="27" style="81" bestFit="1" customWidth="1"/>
    <col min="9986" max="9986" width="26.28515625" style="81" customWidth="1"/>
    <col min="9987" max="9987" width="11" style="81" customWidth="1"/>
    <col min="9988" max="9988" width="11.28515625" style="81" customWidth="1"/>
    <col min="9989" max="9989" width="9.28515625" style="81" customWidth="1"/>
    <col min="9990" max="9990" width="10" style="81" customWidth="1"/>
    <col min="9991" max="9991" width="9.85546875" style="81" customWidth="1"/>
    <col min="9992" max="9992" width="11.7109375" style="81" customWidth="1"/>
    <col min="9993" max="9993" width="11" style="81" customWidth="1"/>
    <col min="9994" max="9994" width="10.28515625" style="81" bestFit="1" customWidth="1"/>
    <col min="9995" max="9996" width="11" style="81" customWidth="1"/>
    <col min="9997" max="9998" width="17" style="81" customWidth="1"/>
    <col min="9999" max="9999" width="12.28515625" style="81" customWidth="1"/>
    <col min="10000" max="10000" width="15.7109375" style="81" customWidth="1"/>
    <col min="10001" max="10001" width="15" style="81" customWidth="1"/>
    <col min="10002" max="10002" width="26.140625" style="81" customWidth="1"/>
    <col min="10003" max="10003" width="12.85546875" style="81" customWidth="1"/>
    <col min="10004" max="10004" width="13.28515625" style="81" customWidth="1"/>
    <col min="10005" max="10005" width="10.7109375" style="81" customWidth="1"/>
    <col min="10006" max="10006" width="10.140625" style="81" customWidth="1"/>
    <col min="10007" max="10007" width="11.7109375" style="81" customWidth="1"/>
    <col min="10008" max="10008" width="13.140625" style="81" customWidth="1"/>
    <col min="10009" max="10009" width="14.7109375" style="81" customWidth="1"/>
    <col min="10010" max="10010" width="9.7109375" style="81" bestFit="1" customWidth="1"/>
    <col min="10011" max="10237" width="8.85546875" style="81"/>
    <col min="10238" max="10238" width="5.28515625" style="81" customWidth="1"/>
    <col min="10239" max="10239" width="9" style="81" customWidth="1"/>
    <col min="10240" max="10240" width="14" style="81" customWidth="1"/>
    <col min="10241" max="10241" width="27" style="81" bestFit="1" customWidth="1"/>
    <col min="10242" max="10242" width="26.28515625" style="81" customWidth="1"/>
    <col min="10243" max="10243" width="11" style="81" customWidth="1"/>
    <col min="10244" max="10244" width="11.28515625" style="81" customWidth="1"/>
    <col min="10245" max="10245" width="9.28515625" style="81" customWidth="1"/>
    <col min="10246" max="10246" width="10" style="81" customWidth="1"/>
    <col min="10247" max="10247" width="9.85546875" style="81" customWidth="1"/>
    <col min="10248" max="10248" width="11.7109375" style="81" customWidth="1"/>
    <col min="10249" max="10249" width="11" style="81" customWidth="1"/>
    <col min="10250" max="10250" width="10.28515625" style="81" bestFit="1" customWidth="1"/>
    <col min="10251" max="10252" width="11" style="81" customWidth="1"/>
    <col min="10253" max="10254" width="17" style="81" customWidth="1"/>
    <col min="10255" max="10255" width="12.28515625" style="81" customWidth="1"/>
    <col min="10256" max="10256" width="15.7109375" style="81" customWidth="1"/>
    <col min="10257" max="10257" width="15" style="81" customWidth="1"/>
    <col min="10258" max="10258" width="26.140625" style="81" customWidth="1"/>
    <col min="10259" max="10259" width="12.85546875" style="81" customWidth="1"/>
    <col min="10260" max="10260" width="13.28515625" style="81" customWidth="1"/>
    <col min="10261" max="10261" width="10.7109375" style="81" customWidth="1"/>
    <col min="10262" max="10262" width="10.140625" style="81" customWidth="1"/>
    <col min="10263" max="10263" width="11.7109375" style="81" customWidth="1"/>
    <col min="10264" max="10264" width="13.140625" style="81" customWidth="1"/>
    <col min="10265" max="10265" width="14.7109375" style="81" customWidth="1"/>
    <col min="10266" max="10266" width="9.7109375" style="81" bestFit="1" customWidth="1"/>
    <col min="10267" max="10493" width="8.85546875" style="81"/>
    <col min="10494" max="10494" width="5.28515625" style="81" customWidth="1"/>
    <col min="10495" max="10495" width="9" style="81" customWidth="1"/>
    <col min="10496" max="10496" width="14" style="81" customWidth="1"/>
    <col min="10497" max="10497" width="27" style="81" bestFit="1" customWidth="1"/>
    <col min="10498" max="10498" width="26.28515625" style="81" customWidth="1"/>
    <col min="10499" max="10499" width="11" style="81" customWidth="1"/>
    <col min="10500" max="10500" width="11.28515625" style="81" customWidth="1"/>
    <col min="10501" max="10501" width="9.28515625" style="81" customWidth="1"/>
    <col min="10502" max="10502" width="10" style="81" customWidth="1"/>
    <col min="10503" max="10503" width="9.85546875" style="81" customWidth="1"/>
    <col min="10504" max="10504" width="11.7109375" style="81" customWidth="1"/>
    <col min="10505" max="10505" width="11" style="81" customWidth="1"/>
    <col min="10506" max="10506" width="10.28515625" style="81" bestFit="1" customWidth="1"/>
    <col min="10507" max="10508" width="11" style="81" customWidth="1"/>
    <col min="10509" max="10510" width="17" style="81" customWidth="1"/>
    <col min="10511" max="10511" width="12.28515625" style="81" customWidth="1"/>
    <col min="10512" max="10512" width="15.7109375" style="81" customWidth="1"/>
    <col min="10513" max="10513" width="15" style="81" customWidth="1"/>
    <col min="10514" max="10514" width="26.140625" style="81" customWidth="1"/>
    <col min="10515" max="10515" width="12.85546875" style="81" customWidth="1"/>
    <col min="10516" max="10516" width="13.28515625" style="81" customWidth="1"/>
    <col min="10517" max="10517" width="10.7109375" style="81" customWidth="1"/>
    <col min="10518" max="10518" width="10.140625" style="81" customWidth="1"/>
    <col min="10519" max="10519" width="11.7109375" style="81" customWidth="1"/>
    <col min="10520" max="10520" width="13.140625" style="81" customWidth="1"/>
    <col min="10521" max="10521" width="14.7109375" style="81" customWidth="1"/>
    <col min="10522" max="10522" width="9.7109375" style="81" bestFit="1" customWidth="1"/>
    <col min="10523" max="10749" width="8.85546875" style="81"/>
    <col min="10750" max="10750" width="5.28515625" style="81" customWidth="1"/>
    <col min="10751" max="10751" width="9" style="81" customWidth="1"/>
    <col min="10752" max="10752" width="14" style="81" customWidth="1"/>
    <col min="10753" max="10753" width="27" style="81" bestFit="1" customWidth="1"/>
    <col min="10754" max="10754" width="26.28515625" style="81" customWidth="1"/>
    <col min="10755" max="10755" width="11" style="81" customWidth="1"/>
    <col min="10756" max="10756" width="11.28515625" style="81" customWidth="1"/>
    <col min="10757" max="10757" width="9.28515625" style="81" customWidth="1"/>
    <col min="10758" max="10758" width="10" style="81" customWidth="1"/>
    <col min="10759" max="10759" width="9.85546875" style="81" customWidth="1"/>
    <col min="10760" max="10760" width="11.7109375" style="81" customWidth="1"/>
    <col min="10761" max="10761" width="11" style="81" customWidth="1"/>
    <col min="10762" max="10762" width="10.28515625" style="81" bestFit="1" customWidth="1"/>
    <col min="10763" max="10764" width="11" style="81" customWidth="1"/>
    <col min="10765" max="10766" width="17" style="81" customWidth="1"/>
    <col min="10767" max="10767" width="12.28515625" style="81" customWidth="1"/>
    <col min="10768" max="10768" width="15.7109375" style="81" customWidth="1"/>
    <col min="10769" max="10769" width="15" style="81" customWidth="1"/>
    <col min="10770" max="10770" width="26.140625" style="81" customWidth="1"/>
    <col min="10771" max="10771" width="12.85546875" style="81" customWidth="1"/>
    <col min="10772" max="10772" width="13.28515625" style="81" customWidth="1"/>
    <col min="10773" max="10773" width="10.7109375" style="81" customWidth="1"/>
    <col min="10774" max="10774" width="10.140625" style="81" customWidth="1"/>
    <col min="10775" max="10775" width="11.7109375" style="81" customWidth="1"/>
    <col min="10776" max="10776" width="13.140625" style="81" customWidth="1"/>
    <col min="10777" max="10777" width="14.7109375" style="81" customWidth="1"/>
    <col min="10778" max="10778" width="9.7109375" style="81" bestFit="1" customWidth="1"/>
    <col min="10779" max="11005" width="8.85546875" style="81"/>
    <col min="11006" max="11006" width="5.28515625" style="81" customWidth="1"/>
    <col min="11007" max="11007" width="9" style="81" customWidth="1"/>
    <col min="11008" max="11008" width="14" style="81" customWidth="1"/>
    <col min="11009" max="11009" width="27" style="81" bestFit="1" customWidth="1"/>
    <col min="11010" max="11010" width="26.28515625" style="81" customWidth="1"/>
    <col min="11011" max="11011" width="11" style="81" customWidth="1"/>
    <col min="11012" max="11012" width="11.28515625" style="81" customWidth="1"/>
    <col min="11013" max="11013" width="9.28515625" style="81" customWidth="1"/>
    <col min="11014" max="11014" width="10" style="81" customWidth="1"/>
    <col min="11015" max="11015" width="9.85546875" style="81" customWidth="1"/>
    <col min="11016" max="11016" width="11.7109375" style="81" customWidth="1"/>
    <col min="11017" max="11017" width="11" style="81" customWidth="1"/>
    <col min="11018" max="11018" width="10.28515625" style="81" bestFit="1" customWidth="1"/>
    <col min="11019" max="11020" width="11" style="81" customWidth="1"/>
    <col min="11021" max="11022" width="17" style="81" customWidth="1"/>
    <col min="11023" max="11023" width="12.28515625" style="81" customWidth="1"/>
    <col min="11024" max="11024" width="15.7109375" style="81" customWidth="1"/>
    <col min="11025" max="11025" width="15" style="81" customWidth="1"/>
    <col min="11026" max="11026" width="26.140625" style="81" customWidth="1"/>
    <col min="11027" max="11027" width="12.85546875" style="81" customWidth="1"/>
    <col min="11028" max="11028" width="13.28515625" style="81" customWidth="1"/>
    <col min="11029" max="11029" width="10.7109375" style="81" customWidth="1"/>
    <col min="11030" max="11030" width="10.140625" style="81" customWidth="1"/>
    <col min="11031" max="11031" width="11.7109375" style="81" customWidth="1"/>
    <col min="11032" max="11032" width="13.140625" style="81" customWidth="1"/>
    <col min="11033" max="11033" width="14.7109375" style="81" customWidth="1"/>
    <col min="11034" max="11034" width="9.7109375" style="81" bestFit="1" customWidth="1"/>
    <col min="11035" max="11261" width="8.85546875" style="81"/>
    <col min="11262" max="11262" width="5.28515625" style="81" customWidth="1"/>
    <col min="11263" max="11263" width="9" style="81" customWidth="1"/>
    <col min="11264" max="11264" width="14" style="81" customWidth="1"/>
    <col min="11265" max="11265" width="27" style="81" bestFit="1" customWidth="1"/>
    <col min="11266" max="11266" width="26.28515625" style="81" customWidth="1"/>
    <col min="11267" max="11267" width="11" style="81" customWidth="1"/>
    <col min="11268" max="11268" width="11.28515625" style="81" customWidth="1"/>
    <col min="11269" max="11269" width="9.28515625" style="81" customWidth="1"/>
    <col min="11270" max="11270" width="10" style="81" customWidth="1"/>
    <col min="11271" max="11271" width="9.85546875" style="81" customWidth="1"/>
    <col min="11272" max="11272" width="11.7109375" style="81" customWidth="1"/>
    <col min="11273" max="11273" width="11" style="81" customWidth="1"/>
    <col min="11274" max="11274" width="10.28515625" style="81" bestFit="1" customWidth="1"/>
    <col min="11275" max="11276" width="11" style="81" customWidth="1"/>
    <col min="11277" max="11278" width="17" style="81" customWidth="1"/>
    <col min="11279" max="11279" width="12.28515625" style="81" customWidth="1"/>
    <col min="11280" max="11280" width="15.7109375" style="81" customWidth="1"/>
    <col min="11281" max="11281" width="15" style="81" customWidth="1"/>
    <col min="11282" max="11282" width="26.140625" style="81" customWidth="1"/>
    <col min="11283" max="11283" width="12.85546875" style="81" customWidth="1"/>
    <col min="11284" max="11284" width="13.28515625" style="81" customWidth="1"/>
    <col min="11285" max="11285" width="10.7109375" style="81" customWidth="1"/>
    <col min="11286" max="11286" width="10.140625" style="81" customWidth="1"/>
    <col min="11287" max="11287" width="11.7109375" style="81" customWidth="1"/>
    <col min="11288" max="11288" width="13.140625" style="81" customWidth="1"/>
    <col min="11289" max="11289" width="14.7109375" style="81" customWidth="1"/>
    <col min="11290" max="11290" width="9.7109375" style="81" bestFit="1" customWidth="1"/>
    <col min="11291" max="11517" width="8.85546875" style="81"/>
    <col min="11518" max="11518" width="5.28515625" style="81" customWidth="1"/>
    <col min="11519" max="11519" width="9" style="81" customWidth="1"/>
    <col min="11520" max="11520" width="14" style="81" customWidth="1"/>
    <col min="11521" max="11521" width="27" style="81" bestFit="1" customWidth="1"/>
    <col min="11522" max="11522" width="26.28515625" style="81" customWidth="1"/>
    <col min="11523" max="11523" width="11" style="81" customWidth="1"/>
    <col min="11524" max="11524" width="11.28515625" style="81" customWidth="1"/>
    <col min="11525" max="11525" width="9.28515625" style="81" customWidth="1"/>
    <col min="11526" max="11526" width="10" style="81" customWidth="1"/>
    <col min="11527" max="11527" width="9.85546875" style="81" customWidth="1"/>
    <col min="11528" max="11528" width="11.7109375" style="81" customWidth="1"/>
    <col min="11529" max="11529" width="11" style="81" customWidth="1"/>
    <col min="11530" max="11530" width="10.28515625" style="81" bestFit="1" customWidth="1"/>
    <col min="11531" max="11532" width="11" style="81" customWidth="1"/>
    <col min="11533" max="11534" width="17" style="81" customWidth="1"/>
    <col min="11535" max="11535" width="12.28515625" style="81" customWidth="1"/>
    <col min="11536" max="11536" width="15.7109375" style="81" customWidth="1"/>
    <col min="11537" max="11537" width="15" style="81" customWidth="1"/>
    <col min="11538" max="11538" width="26.140625" style="81" customWidth="1"/>
    <col min="11539" max="11539" width="12.85546875" style="81" customWidth="1"/>
    <col min="11540" max="11540" width="13.28515625" style="81" customWidth="1"/>
    <col min="11541" max="11541" width="10.7109375" style="81" customWidth="1"/>
    <col min="11542" max="11542" width="10.140625" style="81" customWidth="1"/>
    <col min="11543" max="11543" width="11.7109375" style="81" customWidth="1"/>
    <col min="11544" max="11544" width="13.140625" style="81" customWidth="1"/>
    <col min="11545" max="11545" width="14.7109375" style="81" customWidth="1"/>
    <col min="11546" max="11546" width="9.7109375" style="81" bestFit="1" customWidth="1"/>
    <col min="11547" max="11773" width="8.85546875" style="81"/>
    <col min="11774" max="11774" width="5.28515625" style="81" customWidth="1"/>
    <col min="11775" max="11775" width="9" style="81" customWidth="1"/>
    <col min="11776" max="11776" width="14" style="81" customWidth="1"/>
    <col min="11777" max="11777" width="27" style="81" bestFit="1" customWidth="1"/>
    <col min="11778" max="11778" width="26.28515625" style="81" customWidth="1"/>
    <col min="11779" max="11779" width="11" style="81" customWidth="1"/>
    <col min="11780" max="11780" width="11.28515625" style="81" customWidth="1"/>
    <col min="11781" max="11781" width="9.28515625" style="81" customWidth="1"/>
    <col min="11782" max="11782" width="10" style="81" customWidth="1"/>
    <col min="11783" max="11783" width="9.85546875" style="81" customWidth="1"/>
    <col min="11784" max="11784" width="11.7109375" style="81" customWidth="1"/>
    <col min="11785" max="11785" width="11" style="81" customWidth="1"/>
    <col min="11786" max="11786" width="10.28515625" style="81" bestFit="1" customWidth="1"/>
    <col min="11787" max="11788" width="11" style="81" customWidth="1"/>
    <col min="11789" max="11790" width="17" style="81" customWidth="1"/>
    <col min="11791" max="11791" width="12.28515625" style="81" customWidth="1"/>
    <col min="11792" max="11792" width="15.7109375" style="81" customWidth="1"/>
    <col min="11793" max="11793" width="15" style="81" customWidth="1"/>
    <col min="11794" max="11794" width="26.140625" style="81" customWidth="1"/>
    <col min="11795" max="11795" width="12.85546875" style="81" customWidth="1"/>
    <col min="11796" max="11796" width="13.28515625" style="81" customWidth="1"/>
    <col min="11797" max="11797" width="10.7109375" style="81" customWidth="1"/>
    <col min="11798" max="11798" width="10.140625" style="81" customWidth="1"/>
    <col min="11799" max="11799" width="11.7109375" style="81" customWidth="1"/>
    <col min="11800" max="11800" width="13.140625" style="81" customWidth="1"/>
    <col min="11801" max="11801" width="14.7109375" style="81" customWidth="1"/>
    <col min="11802" max="11802" width="9.7109375" style="81" bestFit="1" customWidth="1"/>
    <col min="11803" max="12029" width="8.85546875" style="81"/>
    <col min="12030" max="12030" width="5.28515625" style="81" customWidth="1"/>
    <col min="12031" max="12031" width="9" style="81" customWidth="1"/>
    <col min="12032" max="12032" width="14" style="81" customWidth="1"/>
    <col min="12033" max="12033" width="27" style="81" bestFit="1" customWidth="1"/>
    <col min="12034" max="12034" width="26.28515625" style="81" customWidth="1"/>
    <col min="12035" max="12035" width="11" style="81" customWidth="1"/>
    <col min="12036" max="12036" width="11.28515625" style="81" customWidth="1"/>
    <col min="12037" max="12037" width="9.28515625" style="81" customWidth="1"/>
    <col min="12038" max="12038" width="10" style="81" customWidth="1"/>
    <col min="12039" max="12039" width="9.85546875" style="81" customWidth="1"/>
    <col min="12040" max="12040" width="11.7109375" style="81" customWidth="1"/>
    <col min="12041" max="12041" width="11" style="81" customWidth="1"/>
    <col min="12042" max="12042" width="10.28515625" style="81" bestFit="1" customWidth="1"/>
    <col min="12043" max="12044" width="11" style="81" customWidth="1"/>
    <col min="12045" max="12046" width="17" style="81" customWidth="1"/>
    <col min="12047" max="12047" width="12.28515625" style="81" customWidth="1"/>
    <col min="12048" max="12048" width="15.7109375" style="81" customWidth="1"/>
    <col min="12049" max="12049" width="15" style="81" customWidth="1"/>
    <col min="12050" max="12050" width="26.140625" style="81" customWidth="1"/>
    <col min="12051" max="12051" width="12.85546875" style="81" customWidth="1"/>
    <col min="12052" max="12052" width="13.28515625" style="81" customWidth="1"/>
    <col min="12053" max="12053" width="10.7109375" style="81" customWidth="1"/>
    <col min="12054" max="12054" width="10.140625" style="81" customWidth="1"/>
    <col min="12055" max="12055" width="11.7109375" style="81" customWidth="1"/>
    <col min="12056" max="12056" width="13.140625" style="81" customWidth="1"/>
    <col min="12057" max="12057" width="14.7109375" style="81" customWidth="1"/>
    <col min="12058" max="12058" width="9.7109375" style="81" bestFit="1" customWidth="1"/>
    <col min="12059" max="12285" width="8.85546875" style="81"/>
    <col min="12286" max="12286" width="5.28515625" style="81" customWidth="1"/>
    <col min="12287" max="12287" width="9" style="81" customWidth="1"/>
    <col min="12288" max="12288" width="14" style="81" customWidth="1"/>
    <col min="12289" max="12289" width="27" style="81" bestFit="1" customWidth="1"/>
    <col min="12290" max="12290" width="26.28515625" style="81" customWidth="1"/>
    <col min="12291" max="12291" width="11" style="81" customWidth="1"/>
    <col min="12292" max="12292" width="11.28515625" style="81" customWidth="1"/>
    <col min="12293" max="12293" width="9.28515625" style="81" customWidth="1"/>
    <col min="12294" max="12294" width="10" style="81" customWidth="1"/>
    <col min="12295" max="12295" width="9.85546875" style="81" customWidth="1"/>
    <col min="12296" max="12296" width="11.7109375" style="81" customWidth="1"/>
    <col min="12297" max="12297" width="11" style="81" customWidth="1"/>
    <col min="12298" max="12298" width="10.28515625" style="81" bestFit="1" customWidth="1"/>
    <col min="12299" max="12300" width="11" style="81" customWidth="1"/>
    <col min="12301" max="12302" width="17" style="81" customWidth="1"/>
    <col min="12303" max="12303" width="12.28515625" style="81" customWidth="1"/>
    <col min="12304" max="12304" width="15.7109375" style="81" customWidth="1"/>
    <col min="12305" max="12305" width="15" style="81" customWidth="1"/>
    <col min="12306" max="12306" width="26.140625" style="81" customWidth="1"/>
    <col min="12307" max="12307" width="12.85546875" style="81" customWidth="1"/>
    <col min="12308" max="12308" width="13.28515625" style="81" customWidth="1"/>
    <col min="12309" max="12309" width="10.7109375" style="81" customWidth="1"/>
    <col min="12310" max="12310" width="10.140625" style="81" customWidth="1"/>
    <col min="12311" max="12311" width="11.7109375" style="81" customWidth="1"/>
    <col min="12312" max="12312" width="13.140625" style="81" customWidth="1"/>
    <col min="12313" max="12313" width="14.7109375" style="81" customWidth="1"/>
    <col min="12314" max="12314" width="9.7109375" style="81" bestFit="1" customWidth="1"/>
    <col min="12315" max="12541" width="8.85546875" style="81"/>
    <col min="12542" max="12542" width="5.28515625" style="81" customWidth="1"/>
    <col min="12543" max="12543" width="9" style="81" customWidth="1"/>
    <col min="12544" max="12544" width="14" style="81" customWidth="1"/>
    <col min="12545" max="12545" width="27" style="81" bestFit="1" customWidth="1"/>
    <col min="12546" max="12546" width="26.28515625" style="81" customWidth="1"/>
    <col min="12547" max="12547" width="11" style="81" customWidth="1"/>
    <col min="12548" max="12548" width="11.28515625" style="81" customWidth="1"/>
    <col min="12549" max="12549" width="9.28515625" style="81" customWidth="1"/>
    <col min="12550" max="12550" width="10" style="81" customWidth="1"/>
    <col min="12551" max="12551" width="9.85546875" style="81" customWidth="1"/>
    <col min="12552" max="12552" width="11.7109375" style="81" customWidth="1"/>
    <col min="12553" max="12553" width="11" style="81" customWidth="1"/>
    <col min="12554" max="12554" width="10.28515625" style="81" bestFit="1" customWidth="1"/>
    <col min="12555" max="12556" width="11" style="81" customWidth="1"/>
    <col min="12557" max="12558" width="17" style="81" customWidth="1"/>
    <col min="12559" max="12559" width="12.28515625" style="81" customWidth="1"/>
    <col min="12560" max="12560" width="15.7109375" style="81" customWidth="1"/>
    <col min="12561" max="12561" width="15" style="81" customWidth="1"/>
    <col min="12562" max="12562" width="26.140625" style="81" customWidth="1"/>
    <col min="12563" max="12563" width="12.85546875" style="81" customWidth="1"/>
    <col min="12564" max="12564" width="13.28515625" style="81" customWidth="1"/>
    <col min="12565" max="12565" width="10.7109375" style="81" customWidth="1"/>
    <col min="12566" max="12566" width="10.140625" style="81" customWidth="1"/>
    <col min="12567" max="12567" width="11.7109375" style="81" customWidth="1"/>
    <col min="12568" max="12568" width="13.140625" style="81" customWidth="1"/>
    <col min="12569" max="12569" width="14.7109375" style="81" customWidth="1"/>
    <col min="12570" max="12570" width="9.7109375" style="81" bestFit="1" customWidth="1"/>
    <col min="12571" max="12797" width="8.85546875" style="81"/>
    <col min="12798" max="12798" width="5.28515625" style="81" customWidth="1"/>
    <col min="12799" max="12799" width="9" style="81" customWidth="1"/>
    <col min="12800" max="12800" width="14" style="81" customWidth="1"/>
    <col min="12801" max="12801" width="27" style="81" bestFit="1" customWidth="1"/>
    <col min="12802" max="12802" width="26.28515625" style="81" customWidth="1"/>
    <col min="12803" max="12803" width="11" style="81" customWidth="1"/>
    <col min="12804" max="12804" width="11.28515625" style="81" customWidth="1"/>
    <col min="12805" max="12805" width="9.28515625" style="81" customWidth="1"/>
    <col min="12806" max="12806" width="10" style="81" customWidth="1"/>
    <col min="12807" max="12807" width="9.85546875" style="81" customWidth="1"/>
    <col min="12808" max="12808" width="11.7109375" style="81" customWidth="1"/>
    <col min="12809" max="12809" width="11" style="81" customWidth="1"/>
    <col min="12810" max="12810" width="10.28515625" style="81" bestFit="1" customWidth="1"/>
    <col min="12811" max="12812" width="11" style="81" customWidth="1"/>
    <col min="12813" max="12814" width="17" style="81" customWidth="1"/>
    <col min="12815" max="12815" width="12.28515625" style="81" customWidth="1"/>
    <col min="12816" max="12816" width="15.7109375" style="81" customWidth="1"/>
    <col min="12817" max="12817" width="15" style="81" customWidth="1"/>
    <col min="12818" max="12818" width="26.140625" style="81" customWidth="1"/>
    <col min="12819" max="12819" width="12.85546875" style="81" customWidth="1"/>
    <col min="12820" max="12820" width="13.28515625" style="81" customWidth="1"/>
    <col min="12821" max="12821" width="10.7109375" style="81" customWidth="1"/>
    <col min="12822" max="12822" width="10.140625" style="81" customWidth="1"/>
    <col min="12823" max="12823" width="11.7109375" style="81" customWidth="1"/>
    <col min="12824" max="12824" width="13.140625" style="81" customWidth="1"/>
    <col min="12825" max="12825" width="14.7109375" style="81" customWidth="1"/>
    <col min="12826" max="12826" width="9.7109375" style="81" bestFit="1" customWidth="1"/>
    <col min="12827" max="13053" width="8.85546875" style="81"/>
    <col min="13054" max="13054" width="5.28515625" style="81" customWidth="1"/>
    <col min="13055" max="13055" width="9" style="81" customWidth="1"/>
    <col min="13056" max="13056" width="14" style="81" customWidth="1"/>
    <col min="13057" max="13057" width="27" style="81" bestFit="1" customWidth="1"/>
    <col min="13058" max="13058" width="26.28515625" style="81" customWidth="1"/>
    <col min="13059" max="13059" width="11" style="81" customWidth="1"/>
    <col min="13060" max="13060" width="11.28515625" style="81" customWidth="1"/>
    <col min="13061" max="13061" width="9.28515625" style="81" customWidth="1"/>
    <col min="13062" max="13062" width="10" style="81" customWidth="1"/>
    <col min="13063" max="13063" width="9.85546875" style="81" customWidth="1"/>
    <col min="13064" max="13064" width="11.7109375" style="81" customWidth="1"/>
    <col min="13065" max="13065" width="11" style="81" customWidth="1"/>
    <col min="13066" max="13066" width="10.28515625" style="81" bestFit="1" customWidth="1"/>
    <col min="13067" max="13068" width="11" style="81" customWidth="1"/>
    <col min="13069" max="13070" width="17" style="81" customWidth="1"/>
    <col min="13071" max="13071" width="12.28515625" style="81" customWidth="1"/>
    <col min="13072" max="13072" width="15.7109375" style="81" customWidth="1"/>
    <col min="13073" max="13073" width="15" style="81" customWidth="1"/>
    <col min="13074" max="13074" width="26.140625" style="81" customWidth="1"/>
    <col min="13075" max="13075" width="12.85546875" style="81" customWidth="1"/>
    <col min="13076" max="13076" width="13.28515625" style="81" customWidth="1"/>
    <col min="13077" max="13077" width="10.7109375" style="81" customWidth="1"/>
    <col min="13078" max="13078" width="10.140625" style="81" customWidth="1"/>
    <col min="13079" max="13079" width="11.7109375" style="81" customWidth="1"/>
    <col min="13080" max="13080" width="13.140625" style="81" customWidth="1"/>
    <col min="13081" max="13081" width="14.7109375" style="81" customWidth="1"/>
    <col min="13082" max="13082" width="9.7109375" style="81" bestFit="1" customWidth="1"/>
    <col min="13083" max="13309" width="8.85546875" style="81"/>
    <col min="13310" max="13310" width="5.28515625" style="81" customWidth="1"/>
    <col min="13311" max="13311" width="9" style="81" customWidth="1"/>
    <col min="13312" max="13312" width="14" style="81" customWidth="1"/>
    <col min="13313" max="13313" width="27" style="81" bestFit="1" customWidth="1"/>
    <col min="13314" max="13314" width="26.28515625" style="81" customWidth="1"/>
    <col min="13315" max="13315" width="11" style="81" customWidth="1"/>
    <col min="13316" max="13316" width="11.28515625" style="81" customWidth="1"/>
    <col min="13317" max="13317" width="9.28515625" style="81" customWidth="1"/>
    <col min="13318" max="13318" width="10" style="81" customWidth="1"/>
    <col min="13319" max="13319" width="9.85546875" style="81" customWidth="1"/>
    <col min="13320" max="13320" width="11.7109375" style="81" customWidth="1"/>
    <col min="13321" max="13321" width="11" style="81" customWidth="1"/>
    <col min="13322" max="13322" width="10.28515625" style="81" bestFit="1" customWidth="1"/>
    <col min="13323" max="13324" width="11" style="81" customWidth="1"/>
    <col min="13325" max="13326" width="17" style="81" customWidth="1"/>
    <col min="13327" max="13327" width="12.28515625" style="81" customWidth="1"/>
    <col min="13328" max="13328" width="15.7109375" style="81" customWidth="1"/>
    <col min="13329" max="13329" width="15" style="81" customWidth="1"/>
    <col min="13330" max="13330" width="26.140625" style="81" customWidth="1"/>
    <col min="13331" max="13331" width="12.85546875" style="81" customWidth="1"/>
    <col min="13332" max="13332" width="13.28515625" style="81" customWidth="1"/>
    <col min="13333" max="13333" width="10.7109375" style="81" customWidth="1"/>
    <col min="13334" max="13334" width="10.140625" style="81" customWidth="1"/>
    <col min="13335" max="13335" width="11.7109375" style="81" customWidth="1"/>
    <col min="13336" max="13336" width="13.140625" style="81" customWidth="1"/>
    <col min="13337" max="13337" width="14.7109375" style="81" customWidth="1"/>
    <col min="13338" max="13338" width="9.7109375" style="81" bestFit="1" customWidth="1"/>
    <col min="13339" max="13565" width="8.85546875" style="81"/>
    <col min="13566" max="13566" width="5.28515625" style="81" customWidth="1"/>
    <col min="13567" max="13567" width="9" style="81" customWidth="1"/>
    <col min="13568" max="13568" width="14" style="81" customWidth="1"/>
    <col min="13569" max="13569" width="27" style="81" bestFit="1" customWidth="1"/>
    <col min="13570" max="13570" width="26.28515625" style="81" customWidth="1"/>
    <col min="13571" max="13571" width="11" style="81" customWidth="1"/>
    <col min="13572" max="13572" width="11.28515625" style="81" customWidth="1"/>
    <col min="13573" max="13573" width="9.28515625" style="81" customWidth="1"/>
    <col min="13574" max="13574" width="10" style="81" customWidth="1"/>
    <col min="13575" max="13575" width="9.85546875" style="81" customWidth="1"/>
    <col min="13576" max="13576" width="11.7109375" style="81" customWidth="1"/>
    <col min="13577" max="13577" width="11" style="81" customWidth="1"/>
    <col min="13578" max="13578" width="10.28515625" style="81" bestFit="1" customWidth="1"/>
    <col min="13579" max="13580" width="11" style="81" customWidth="1"/>
    <col min="13581" max="13582" width="17" style="81" customWidth="1"/>
    <col min="13583" max="13583" width="12.28515625" style="81" customWidth="1"/>
    <col min="13584" max="13584" width="15.7109375" style="81" customWidth="1"/>
    <col min="13585" max="13585" width="15" style="81" customWidth="1"/>
    <col min="13586" max="13586" width="26.140625" style="81" customWidth="1"/>
    <col min="13587" max="13587" width="12.85546875" style="81" customWidth="1"/>
    <col min="13588" max="13588" width="13.28515625" style="81" customWidth="1"/>
    <col min="13589" max="13589" width="10.7109375" style="81" customWidth="1"/>
    <col min="13590" max="13590" width="10.140625" style="81" customWidth="1"/>
    <col min="13591" max="13591" width="11.7109375" style="81" customWidth="1"/>
    <col min="13592" max="13592" width="13.140625" style="81" customWidth="1"/>
    <col min="13593" max="13593" width="14.7109375" style="81" customWidth="1"/>
    <col min="13594" max="13594" width="9.7109375" style="81" bestFit="1" customWidth="1"/>
    <col min="13595" max="13821" width="8.85546875" style="81"/>
    <col min="13822" max="13822" width="5.28515625" style="81" customWidth="1"/>
    <col min="13823" max="13823" width="9" style="81" customWidth="1"/>
    <col min="13824" max="13824" width="14" style="81" customWidth="1"/>
    <col min="13825" max="13825" width="27" style="81" bestFit="1" customWidth="1"/>
    <col min="13826" max="13826" width="26.28515625" style="81" customWidth="1"/>
    <col min="13827" max="13827" width="11" style="81" customWidth="1"/>
    <col min="13828" max="13828" width="11.28515625" style="81" customWidth="1"/>
    <col min="13829" max="13829" width="9.28515625" style="81" customWidth="1"/>
    <col min="13830" max="13830" width="10" style="81" customWidth="1"/>
    <col min="13831" max="13831" width="9.85546875" style="81" customWidth="1"/>
    <col min="13832" max="13832" width="11.7109375" style="81" customWidth="1"/>
    <col min="13833" max="13833" width="11" style="81" customWidth="1"/>
    <col min="13834" max="13834" width="10.28515625" style="81" bestFit="1" customWidth="1"/>
    <col min="13835" max="13836" width="11" style="81" customWidth="1"/>
    <col min="13837" max="13838" width="17" style="81" customWidth="1"/>
    <col min="13839" max="13839" width="12.28515625" style="81" customWidth="1"/>
    <col min="13840" max="13840" width="15.7109375" style="81" customWidth="1"/>
    <col min="13841" max="13841" width="15" style="81" customWidth="1"/>
    <col min="13842" max="13842" width="26.140625" style="81" customWidth="1"/>
    <col min="13843" max="13843" width="12.85546875" style="81" customWidth="1"/>
    <col min="13844" max="13844" width="13.28515625" style="81" customWidth="1"/>
    <col min="13845" max="13845" width="10.7109375" style="81" customWidth="1"/>
    <col min="13846" max="13846" width="10.140625" style="81" customWidth="1"/>
    <col min="13847" max="13847" width="11.7109375" style="81" customWidth="1"/>
    <col min="13848" max="13848" width="13.140625" style="81" customWidth="1"/>
    <col min="13849" max="13849" width="14.7109375" style="81" customWidth="1"/>
    <col min="13850" max="13850" width="9.7109375" style="81" bestFit="1" customWidth="1"/>
    <col min="13851" max="14077" width="8.85546875" style="81"/>
    <col min="14078" max="14078" width="5.28515625" style="81" customWidth="1"/>
    <col min="14079" max="14079" width="9" style="81" customWidth="1"/>
    <col min="14080" max="14080" width="14" style="81" customWidth="1"/>
    <col min="14081" max="14081" width="27" style="81" bestFit="1" customWidth="1"/>
    <col min="14082" max="14082" width="26.28515625" style="81" customWidth="1"/>
    <col min="14083" max="14083" width="11" style="81" customWidth="1"/>
    <col min="14084" max="14084" width="11.28515625" style="81" customWidth="1"/>
    <col min="14085" max="14085" width="9.28515625" style="81" customWidth="1"/>
    <col min="14086" max="14086" width="10" style="81" customWidth="1"/>
    <col min="14087" max="14087" width="9.85546875" style="81" customWidth="1"/>
    <col min="14088" max="14088" width="11.7109375" style="81" customWidth="1"/>
    <col min="14089" max="14089" width="11" style="81" customWidth="1"/>
    <col min="14090" max="14090" width="10.28515625" style="81" bestFit="1" customWidth="1"/>
    <col min="14091" max="14092" width="11" style="81" customWidth="1"/>
    <col min="14093" max="14094" width="17" style="81" customWidth="1"/>
    <col min="14095" max="14095" width="12.28515625" style="81" customWidth="1"/>
    <col min="14096" max="14096" width="15.7109375" style="81" customWidth="1"/>
    <col min="14097" max="14097" width="15" style="81" customWidth="1"/>
    <col min="14098" max="14098" width="26.140625" style="81" customWidth="1"/>
    <col min="14099" max="14099" width="12.85546875" style="81" customWidth="1"/>
    <col min="14100" max="14100" width="13.28515625" style="81" customWidth="1"/>
    <col min="14101" max="14101" width="10.7109375" style="81" customWidth="1"/>
    <col min="14102" max="14102" width="10.140625" style="81" customWidth="1"/>
    <col min="14103" max="14103" width="11.7109375" style="81" customWidth="1"/>
    <col min="14104" max="14104" width="13.140625" style="81" customWidth="1"/>
    <col min="14105" max="14105" width="14.7109375" style="81" customWidth="1"/>
    <col min="14106" max="14106" width="9.7109375" style="81" bestFit="1" customWidth="1"/>
    <col min="14107" max="14333" width="8.85546875" style="81"/>
    <col min="14334" max="14334" width="5.28515625" style="81" customWidth="1"/>
    <col min="14335" max="14335" width="9" style="81" customWidth="1"/>
    <col min="14336" max="14336" width="14" style="81" customWidth="1"/>
    <col min="14337" max="14337" width="27" style="81" bestFit="1" customWidth="1"/>
    <col min="14338" max="14338" width="26.28515625" style="81" customWidth="1"/>
    <col min="14339" max="14339" width="11" style="81" customWidth="1"/>
    <col min="14340" max="14340" width="11.28515625" style="81" customWidth="1"/>
    <col min="14341" max="14341" width="9.28515625" style="81" customWidth="1"/>
    <col min="14342" max="14342" width="10" style="81" customWidth="1"/>
    <col min="14343" max="14343" width="9.85546875" style="81" customWidth="1"/>
    <col min="14344" max="14344" width="11.7109375" style="81" customWidth="1"/>
    <col min="14345" max="14345" width="11" style="81" customWidth="1"/>
    <col min="14346" max="14346" width="10.28515625" style="81" bestFit="1" customWidth="1"/>
    <col min="14347" max="14348" width="11" style="81" customWidth="1"/>
    <col min="14349" max="14350" width="17" style="81" customWidth="1"/>
    <col min="14351" max="14351" width="12.28515625" style="81" customWidth="1"/>
    <col min="14352" max="14352" width="15.7109375" style="81" customWidth="1"/>
    <col min="14353" max="14353" width="15" style="81" customWidth="1"/>
    <col min="14354" max="14354" width="26.140625" style="81" customWidth="1"/>
    <col min="14355" max="14355" width="12.85546875" style="81" customWidth="1"/>
    <col min="14356" max="14356" width="13.28515625" style="81" customWidth="1"/>
    <col min="14357" max="14357" width="10.7109375" style="81" customWidth="1"/>
    <col min="14358" max="14358" width="10.140625" style="81" customWidth="1"/>
    <col min="14359" max="14359" width="11.7109375" style="81" customWidth="1"/>
    <col min="14360" max="14360" width="13.140625" style="81" customWidth="1"/>
    <col min="14361" max="14361" width="14.7109375" style="81" customWidth="1"/>
    <col min="14362" max="14362" width="9.7109375" style="81" bestFit="1" customWidth="1"/>
    <col min="14363" max="14589" width="8.85546875" style="81"/>
    <col min="14590" max="14590" width="5.28515625" style="81" customWidth="1"/>
    <col min="14591" max="14591" width="9" style="81" customWidth="1"/>
    <col min="14592" max="14592" width="14" style="81" customWidth="1"/>
    <col min="14593" max="14593" width="27" style="81" bestFit="1" customWidth="1"/>
    <col min="14594" max="14594" width="26.28515625" style="81" customWidth="1"/>
    <col min="14595" max="14595" width="11" style="81" customWidth="1"/>
    <col min="14596" max="14596" width="11.28515625" style="81" customWidth="1"/>
    <col min="14597" max="14597" width="9.28515625" style="81" customWidth="1"/>
    <col min="14598" max="14598" width="10" style="81" customWidth="1"/>
    <col min="14599" max="14599" width="9.85546875" style="81" customWidth="1"/>
    <col min="14600" max="14600" width="11.7109375" style="81" customWidth="1"/>
    <col min="14601" max="14601" width="11" style="81" customWidth="1"/>
    <col min="14602" max="14602" width="10.28515625" style="81" bestFit="1" customWidth="1"/>
    <col min="14603" max="14604" width="11" style="81" customWidth="1"/>
    <col min="14605" max="14606" width="17" style="81" customWidth="1"/>
    <col min="14607" max="14607" width="12.28515625" style="81" customWidth="1"/>
    <col min="14608" max="14608" width="15.7109375" style="81" customWidth="1"/>
    <col min="14609" max="14609" width="15" style="81" customWidth="1"/>
    <col min="14610" max="14610" width="26.140625" style="81" customWidth="1"/>
    <col min="14611" max="14611" width="12.85546875" style="81" customWidth="1"/>
    <col min="14612" max="14612" width="13.28515625" style="81" customWidth="1"/>
    <col min="14613" max="14613" width="10.7109375" style="81" customWidth="1"/>
    <col min="14614" max="14614" width="10.140625" style="81" customWidth="1"/>
    <col min="14615" max="14615" width="11.7109375" style="81" customWidth="1"/>
    <col min="14616" max="14616" width="13.140625" style="81" customWidth="1"/>
    <col min="14617" max="14617" width="14.7109375" style="81" customWidth="1"/>
    <col min="14618" max="14618" width="9.7109375" style="81" bestFit="1" customWidth="1"/>
    <col min="14619" max="14845" width="8.85546875" style="81"/>
    <col min="14846" max="14846" width="5.28515625" style="81" customWidth="1"/>
    <col min="14847" max="14847" width="9" style="81" customWidth="1"/>
    <col min="14848" max="14848" width="14" style="81" customWidth="1"/>
    <col min="14849" max="14849" width="27" style="81" bestFit="1" customWidth="1"/>
    <col min="14850" max="14850" width="26.28515625" style="81" customWidth="1"/>
    <col min="14851" max="14851" width="11" style="81" customWidth="1"/>
    <col min="14852" max="14852" width="11.28515625" style="81" customWidth="1"/>
    <col min="14853" max="14853" width="9.28515625" style="81" customWidth="1"/>
    <col min="14854" max="14854" width="10" style="81" customWidth="1"/>
    <col min="14855" max="14855" width="9.85546875" style="81" customWidth="1"/>
    <col min="14856" max="14856" width="11.7109375" style="81" customWidth="1"/>
    <col min="14857" max="14857" width="11" style="81" customWidth="1"/>
    <col min="14858" max="14858" width="10.28515625" style="81" bestFit="1" customWidth="1"/>
    <col min="14859" max="14860" width="11" style="81" customWidth="1"/>
    <col min="14861" max="14862" width="17" style="81" customWidth="1"/>
    <col min="14863" max="14863" width="12.28515625" style="81" customWidth="1"/>
    <col min="14864" max="14864" width="15.7109375" style="81" customWidth="1"/>
    <col min="14865" max="14865" width="15" style="81" customWidth="1"/>
    <col min="14866" max="14866" width="26.140625" style="81" customWidth="1"/>
    <col min="14867" max="14867" width="12.85546875" style="81" customWidth="1"/>
    <col min="14868" max="14868" width="13.28515625" style="81" customWidth="1"/>
    <col min="14869" max="14869" width="10.7109375" style="81" customWidth="1"/>
    <col min="14870" max="14870" width="10.140625" style="81" customWidth="1"/>
    <col min="14871" max="14871" width="11.7109375" style="81" customWidth="1"/>
    <col min="14872" max="14872" width="13.140625" style="81" customWidth="1"/>
    <col min="14873" max="14873" width="14.7109375" style="81" customWidth="1"/>
    <col min="14874" max="14874" width="9.7109375" style="81" bestFit="1" customWidth="1"/>
    <col min="14875" max="15101" width="8.85546875" style="81"/>
    <col min="15102" max="15102" width="5.28515625" style="81" customWidth="1"/>
    <col min="15103" max="15103" width="9" style="81" customWidth="1"/>
    <col min="15104" max="15104" width="14" style="81" customWidth="1"/>
    <col min="15105" max="15105" width="27" style="81" bestFit="1" customWidth="1"/>
    <col min="15106" max="15106" width="26.28515625" style="81" customWidth="1"/>
    <col min="15107" max="15107" width="11" style="81" customWidth="1"/>
    <col min="15108" max="15108" width="11.28515625" style="81" customWidth="1"/>
    <col min="15109" max="15109" width="9.28515625" style="81" customWidth="1"/>
    <col min="15110" max="15110" width="10" style="81" customWidth="1"/>
    <col min="15111" max="15111" width="9.85546875" style="81" customWidth="1"/>
    <col min="15112" max="15112" width="11.7109375" style="81" customWidth="1"/>
    <col min="15113" max="15113" width="11" style="81" customWidth="1"/>
    <col min="15114" max="15114" width="10.28515625" style="81" bestFit="1" customWidth="1"/>
    <col min="15115" max="15116" width="11" style="81" customWidth="1"/>
    <col min="15117" max="15118" width="17" style="81" customWidth="1"/>
    <col min="15119" max="15119" width="12.28515625" style="81" customWidth="1"/>
    <col min="15120" max="15120" width="15.7109375" style="81" customWidth="1"/>
    <col min="15121" max="15121" width="15" style="81" customWidth="1"/>
    <col min="15122" max="15122" width="26.140625" style="81" customWidth="1"/>
    <col min="15123" max="15123" width="12.85546875" style="81" customWidth="1"/>
    <col min="15124" max="15124" width="13.28515625" style="81" customWidth="1"/>
    <col min="15125" max="15125" width="10.7109375" style="81" customWidth="1"/>
    <col min="15126" max="15126" width="10.140625" style="81" customWidth="1"/>
    <col min="15127" max="15127" width="11.7109375" style="81" customWidth="1"/>
    <col min="15128" max="15128" width="13.140625" style="81" customWidth="1"/>
    <col min="15129" max="15129" width="14.7109375" style="81" customWidth="1"/>
    <col min="15130" max="15130" width="9.7109375" style="81" bestFit="1" customWidth="1"/>
    <col min="15131" max="15357" width="8.85546875" style="81"/>
    <col min="15358" max="15358" width="5.28515625" style="81" customWidth="1"/>
    <col min="15359" max="15359" width="9" style="81" customWidth="1"/>
    <col min="15360" max="15360" width="14" style="81" customWidth="1"/>
    <col min="15361" max="15361" width="27" style="81" bestFit="1" customWidth="1"/>
    <col min="15362" max="15362" width="26.28515625" style="81" customWidth="1"/>
    <col min="15363" max="15363" width="11" style="81" customWidth="1"/>
    <col min="15364" max="15364" width="11.28515625" style="81" customWidth="1"/>
    <col min="15365" max="15365" width="9.28515625" style="81" customWidth="1"/>
    <col min="15366" max="15366" width="10" style="81" customWidth="1"/>
    <col min="15367" max="15367" width="9.85546875" style="81" customWidth="1"/>
    <col min="15368" max="15368" width="11.7109375" style="81" customWidth="1"/>
    <col min="15369" max="15369" width="11" style="81" customWidth="1"/>
    <col min="15370" max="15370" width="10.28515625" style="81" bestFit="1" customWidth="1"/>
    <col min="15371" max="15372" width="11" style="81" customWidth="1"/>
    <col min="15373" max="15374" width="17" style="81" customWidth="1"/>
    <col min="15375" max="15375" width="12.28515625" style="81" customWidth="1"/>
    <col min="15376" max="15376" width="15.7109375" style="81" customWidth="1"/>
    <col min="15377" max="15377" width="15" style="81" customWidth="1"/>
    <col min="15378" max="15378" width="26.140625" style="81" customWidth="1"/>
    <col min="15379" max="15379" width="12.85546875" style="81" customWidth="1"/>
    <col min="15380" max="15380" width="13.28515625" style="81" customWidth="1"/>
    <col min="15381" max="15381" width="10.7109375" style="81" customWidth="1"/>
    <col min="15382" max="15382" width="10.140625" style="81" customWidth="1"/>
    <col min="15383" max="15383" width="11.7109375" style="81" customWidth="1"/>
    <col min="15384" max="15384" width="13.140625" style="81" customWidth="1"/>
    <col min="15385" max="15385" width="14.7109375" style="81" customWidth="1"/>
    <col min="15386" max="15386" width="9.7109375" style="81" bestFit="1" customWidth="1"/>
    <col min="15387" max="15613" width="8.85546875" style="81"/>
    <col min="15614" max="15614" width="5.28515625" style="81" customWidth="1"/>
    <col min="15615" max="15615" width="9" style="81" customWidth="1"/>
    <col min="15616" max="15616" width="14" style="81" customWidth="1"/>
    <col min="15617" max="15617" width="27" style="81" bestFit="1" customWidth="1"/>
    <col min="15618" max="15618" width="26.28515625" style="81" customWidth="1"/>
    <col min="15619" max="15619" width="11" style="81" customWidth="1"/>
    <col min="15620" max="15620" width="11.28515625" style="81" customWidth="1"/>
    <col min="15621" max="15621" width="9.28515625" style="81" customWidth="1"/>
    <col min="15622" max="15622" width="10" style="81" customWidth="1"/>
    <col min="15623" max="15623" width="9.85546875" style="81" customWidth="1"/>
    <col min="15624" max="15624" width="11.7109375" style="81" customWidth="1"/>
    <col min="15625" max="15625" width="11" style="81" customWidth="1"/>
    <col min="15626" max="15626" width="10.28515625" style="81" bestFit="1" customWidth="1"/>
    <col min="15627" max="15628" width="11" style="81" customWidth="1"/>
    <col min="15629" max="15630" width="17" style="81" customWidth="1"/>
    <col min="15631" max="15631" width="12.28515625" style="81" customWidth="1"/>
    <col min="15632" max="15632" width="15.7109375" style="81" customWidth="1"/>
    <col min="15633" max="15633" width="15" style="81" customWidth="1"/>
    <col min="15634" max="15634" width="26.140625" style="81" customWidth="1"/>
    <col min="15635" max="15635" width="12.85546875" style="81" customWidth="1"/>
    <col min="15636" max="15636" width="13.28515625" style="81" customWidth="1"/>
    <col min="15637" max="15637" width="10.7109375" style="81" customWidth="1"/>
    <col min="15638" max="15638" width="10.140625" style="81" customWidth="1"/>
    <col min="15639" max="15639" width="11.7109375" style="81" customWidth="1"/>
    <col min="15640" max="15640" width="13.140625" style="81" customWidth="1"/>
    <col min="15641" max="15641" width="14.7109375" style="81" customWidth="1"/>
    <col min="15642" max="15642" width="9.7109375" style="81" bestFit="1" customWidth="1"/>
    <col min="15643" max="15869" width="8.85546875" style="81"/>
    <col min="15870" max="15870" width="5.28515625" style="81" customWidth="1"/>
    <col min="15871" max="15871" width="9" style="81" customWidth="1"/>
    <col min="15872" max="15872" width="14" style="81" customWidth="1"/>
    <col min="15873" max="15873" width="27" style="81" bestFit="1" customWidth="1"/>
    <col min="15874" max="15874" width="26.28515625" style="81" customWidth="1"/>
    <col min="15875" max="15875" width="11" style="81" customWidth="1"/>
    <col min="15876" max="15876" width="11.28515625" style="81" customWidth="1"/>
    <col min="15877" max="15877" width="9.28515625" style="81" customWidth="1"/>
    <col min="15878" max="15878" width="10" style="81" customWidth="1"/>
    <col min="15879" max="15879" width="9.85546875" style="81" customWidth="1"/>
    <col min="15880" max="15880" width="11.7109375" style="81" customWidth="1"/>
    <col min="15881" max="15881" width="11" style="81" customWidth="1"/>
    <col min="15882" max="15882" width="10.28515625" style="81" bestFit="1" customWidth="1"/>
    <col min="15883" max="15884" width="11" style="81" customWidth="1"/>
    <col min="15885" max="15886" width="17" style="81" customWidth="1"/>
    <col min="15887" max="15887" width="12.28515625" style="81" customWidth="1"/>
    <col min="15888" max="15888" width="15.7109375" style="81" customWidth="1"/>
    <col min="15889" max="15889" width="15" style="81" customWidth="1"/>
    <col min="15890" max="15890" width="26.140625" style="81" customWidth="1"/>
    <col min="15891" max="15891" width="12.85546875" style="81" customWidth="1"/>
    <col min="15892" max="15892" width="13.28515625" style="81" customWidth="1"/>
    <col min="15893" max="15893" width="10.7109375" style="81" customWidth="1"/>
    <col min="15894" max="15894" width="10.140625" style="81" customWidth="1"/>
    <col min="15895" max="15895" width="11.7109375" style="81" customWidth="1"/>
    <col min="15896" max="15896" width="13.140625" style="81" customWidth="1"/>
    <col min="15897" max="15897" width="14.7109375" style="81" customWidth="1"/>
    <col min="15898" max="15898" width="9.7109375" style="81" bestFit="1" customWidth="1"/>
    <col min="15899" max="16125" width="8.85546875" style="81"/>
    <col min="16126" max="16126" width="5.28515625" style="81" customWidth="1"/>
    <col min="16127" max="16127" width="9" style="81" customWidth="1"/>
    <col min="16128" max="16128" width="14" style="81" customWidth="1"/>
    <col min="16129" max="16129" width="27" style="81" bestFit="1" customWidth="1"/>
    <col min="16130" max="16130" width="26.28515625" style="81" customWidth="1"/>
    <col min="16131" max="16131" width="11" style="81" customWidth="1"/>
    <col min="16132" max="16132" width="11.28515625" style="81" customWidth="1"/>
    <col min="16133" max="16133" width="9.28515625" style="81" customWidth="1"/>
    <col min="16134" max="16134" width="10" style="81" customWidth="1"/>
    <col min="16135" max="16135" width="9.85546875" style="81" customWidth="1"/>
    <col min="16136" max="16136" width="11.7109375" style="81" customWidth="1"/>
    <col min="16137" max="16137" width="11" style="81" customWidth="1"/>
    <col min="16138" max="16138" width="10.28515625" style="81" bestFit="1" customWidth="1"/>
    <col min="16139" max="16140" width="11" style="81" customWidth="1"/>
    <col min="16141" max="16142" width="17" style="81" customWidth="1"/>
    <col min="16143" max="16143" width="12.28515625" style="81" customWidth="1"/>
    <col min="16144" max="16144" width="15.7109375" style="81" customWidth="1"/>
    <col min="16145" max="16145" width="15" style="81" customWidth="1"/>
    <col min="16146" max="16146" width="26.140625" style="81" customWidth="1"/>
    <col min="16147" max="16147" width="12.85546875" style="81" customWidth="1"/>
    <col min="16148" max="16148" width="13.28515625" style="81" customWidth="1"/>
    <col min="16149" max="16149" width="10.7109375" style="81" customWidth="1"/>
    <col min="16150" max="16150" width="10.140625" style="81" customWidth="1"/>
    <col min="16151" max="16151" width="11.7109375" style="81" customWidth="1"/>
    <col min="16152" max="16152" width="13.140625" style="81" customWidth="1"/>
    <col min="16153" max="16153" width="14.7109375" style="81" customWidth="1"/>
    <col min="16154" max="16154" width="9.7109375" style="81" bestFit="1" customWidth="1"/>
    <col min="16155" max="16371" width="8.85546875" style="81"/>
    <col min="16372" max="16384" width="8.85546875" style="81" customWidth="1"/>
  </cols>
  <sheetData>
    <row r="1" spans="1:51" ht="12.4" hidden="1" customHeight="1" x14ac:dyDescent="0.25">
      <c r="H1" s="111"/>
      <c r="I1" s="111"/>
      <c r="K1" s="81"/>
      <c r="L1" s="81"/>
      <c r="R1" s="81"/>
      <c r="S1" s="81"/>
      <c r="Z1" s="105"/>
    </row>
    <row r="2" spans="1:51" ht="10.9" hidden="1" customHeight="1" x14ac:dyDescent="0.25">
      <c r="H2" s="111"/>
      <c r="I2" s="111"/>
      <c r="K2" s="81"/>
      <c r="L2" s="81"/>
      <c r="R2" s="81"/>
      <c r="S2" s="81"/>
      <c r="Z2" s="105"/>
    </row>
    <row r="3" spans="1:51" ht="32.65" customHeight="1" x14ac:dyDescent="0.25">
      <c r="A3" s="245" t="s">
        <v>77</v>
      </c>
      <c r="B3" s="245"/>
      <c r="C3" s="245"/>
      <c r="D3" s="245"/>
      <c r="E3" s="245"/>
      <c r="F3" s="245"/>
      <c r="G3" s="245"/>
      <c r="H3" s="245"/>
      <c r="I3" s="245"/>
      <c r="J3" s="245"/>
      <c r="K3" s="245"/>
      <c r="L3" s="245"/>
      <c r="M3" s="245"/>
      <c r="N3" s="252"/>
      <c r="O3" s="252"/>
      <c r="P3" s="252"/>
      <c r="Q3" s="252"/>
      <c r="R3" s="252"/>
      <c r="S3" s="252"/>
      <c r="T3" s="252"/>
      <c r="U3" s="252"/>
      <c r="V3" s="252"/>
      <c r="W3" s="252"/>
      <c r="X3" s="252"/>
      <c r="Y3" s="252"/>
      <c r="Z3" s="252"/>
      <c r="AA3" s="80"/>
      <c r="AC3" s="81" t="s">
        <v>1</v>
      </c>
      <c r="AD3" s="81" t="s">
        <v>1</v>
      </c>
    </row>
    <row r="4" spans="1:51" s="91" customFormat="1" ht="97.5" customHeight="1" x14ac:dyDescent="0.25">
      <c r="A4" s="112"/>
      <c r="B4" s="230" t="s">
        <v>2</v>
      </c>
      <c r="C4" s="230"/>
      <c r="D4" s="230" t="s">
        <v>3</v>
      </c>
      <c r="E4" s="230"/>
      <c r="F4" s="253" t="s">
        <v>43</v>
      </c>
      <c r="G4" s="247"/>
      <c r="H4" s="246" t="s">
        <v>78</v>
      </c>
      <c r="I4" s="255"/>
      <c r="J4" s="255"/>
      <c r="K4" s="256"/>
      <c r="L4" s="88" t="s">
        <v>79</v>
      </c>
      <c r="M4" s="138" t="s">
        <v>8</v>
      </c>
      <c r="N4" s="232" t="s">
        <v>9</v>
      </c>
      <c r="O4" s="232"/>
      <c r="P4" s="228" t="s">
        <v>80</v>
      </c>
      <c r="Q4" s="228"/>
      <c r="R4" s="228"/>
      <c r="S4" s="232" t="s">
        <v>11</v>
      </c>
      <c r="T4" s="232"/>
      <c r="U4" s="232" t="s">
        <v>48</v>
      </c>
      <c r="V4" s="254"/>
      <c r="W4" s="254"/>
      <c r="X4" s="254"/>
      <c r="Y4" s="254"/>
      <c r="Z4" s="254"/>
    </row>
    <row r="5" spans="1:51" s="96" customFormat="1" ht="166.5" customHeight="1" x14ac:dyDescent="0.25">
      <c r="A5" s="114" t="s">
        <v>14</v>
      </c>
      <c r="B5" s="89" t="s">
        <v>15</v>
      </c>
      <c r="C5" s="89" t="s">
        <v>16</v>
      </c>
      <c r="D5" s="89" t="s">
        <v>81</v>
      </c>
      <c r="E5" s="89" t="s">
        <v>18</v>
      </c>
      <c r="F5" s="92" t="s">
        <v>82</v>
      </c>
      <c r="G5" s="92" t="s">
        <v>83</v>
      </c>
      <c r="H5" s="139" t="s">
        <v>84</v>
      </c>
      <c r="I5" s="139" t="s">
        <v>85</v>
      </c>
      <c r="J5" s="153" t="s">
        <v>340</v>
      </c>
      <c r="K5" s="152" t="s">
        <v>86</v>
      </c>
      <c r="L5" s="94" t="s">
        <v>87</v>
      </c>
      <c r="M5" s="140" t="s">
        <v>88</v>
      </c>
      <c r="N5" s="89" t="s">
        <v>89</v>
      </c>
      <c r="O5" s="89" t="s">
        <v>90</v>
      </c>
      <c r="P5" s="89" t="s">
        <v>91</v>
      </c>
      <c r="Q5" s="92" t="s">
        <v>92</v>
      </c>
      <c r="R5" s="92" t="s">
        <v>93</v>
      </c>
      <c r="S5" s="89" t="s">
        <v>32</v>
      </c>
      <c r="T5" s="89" t="s">
        <v>33</v>
      </c>
      <c r="U5" s="92" t="s">
        <v>94</v>
      </c>
      <c r="V5" s="89" t="s">
        <v>95</v>
      </c>
      <c r="W5" s="89" t="s">
        <v>96</v>
      </c>
      <c r="X5" s="89" t="s">
        <v>97</v>
      </c>
      <c r="Y5" s="95" t="s">
        <v>98</v>
      </c>
      <c r="Z5" s="95" t="s">
        <v>62</v>
      </c>
    </row>
    <row r="6" spans="1:51" s="147" customFormat="1" ht="24.95" customHeight="1" x14ac:dyDescent="0.25">
      <c r="A6" s="55"/>
      <c r="B6" s="2"/>
      <c r="C6" s="2"/>
      <c r="D6" s="3"/>
      <c r="E6" s="4"/>
      <c r="F6" s="5"/>
      <c r="G6" s="5"/>
      <c r="H6" s="6"/>
      <c r="I6" s="6"/>
      <c r="J6" s="141">
        <f>H6+I6</f>
        <v>0</v>
      </c>
      <c r="K6" s="223" t="str">
        <f>IF(J6&gt;0,IF(F6="","Inserire periodo in colonne F e G",IF(G6="","Inserire periodo in colonne F e G",IF(H6="","Inserire gg. presenza in colonna H",IF(J6&gt;L6,"Errore n. max giorni! Verificare periodo inserito",IF(M6="","Inserire Isee in colonna M",IF(NETWORKDAYS.INTL(F6,G6,11,'MENU TENDINA'!H$11:H$22)=J6,"ok","")))))),IF(AND(J6=0,F6&gt;0,G6&gt;0),"Inserire n. giorni colonne H/I",""))</f>
        <v/>
      </c>
      <c r="L6" s="142" t="str">
        <f>IF(J6&gt;0,NETWORKDAYS.INTL(F6,G6,11,'MENU TENDINA'!$H$11:$H$22),"")</f>
        <v/>
      </c>
      <c r="M6" s="7"/>
      <c r="N6" s="143">
        <f t="shared" ref="N6:N37" si="0">IF(H6&gt;0,30.78,0)</f>
        <v>0</v>
      </c>
      <c r="O6" s="143">
        <f t="shared" ref="O6:O37" si="1">IF(I6&gt;0,20.29,0)</f>
        <v>0</v>
      </c>
      <c r="P6" s="143">
        <f t="shared" ref="P6:P37" si="2">ROUND(H6*N6,2)</f>
        <v>0</v>
      </c>
      <c r="Q6" s="143">
        <f t="shared" ref="Q6:Q37" si="3">ROUND(I6*O6,2)</f>
        <v>0</v>
      </c>
      <c r="R6" s="25">
        <f t="shared" ref="R6" si="4">ROUND(P6+Q6,2)</f>
        <v>0</v>
      </c>
      <c r="S6" s="24">
        <f t="shared" ref="S6:S37" si="5">IF(M6=0,0,IF((M6&lt;5000),5000,M6))</f>
        <v>0</v>
      </c>
      <c r="T6" s="144">
        <f>IF(S6=0,0,ROUND((S6-5000)/(20000-5000),2))</f>
        <v>0</v>
      </c>
      <c r="U6" s="144">
        <f t="shared" ref="U6:U37" si="6">IF(H6&gt;0,ROUND((T6*N6),2),0)</f>
        <v>0</v>
      </c>
      <c r="V6" s="145">
        <f t="shared" ref="V6:V37" si="7">IF(H6&gt;0,ROUND(N6-U6,2),0)</f>
        <v>0</v>
      </c>
      <c r="W6" s="144">
        <f t="shared" ref="W6:W37" si="8">IF(I6&gt;0,(ROUND((T6*O6),2)),0)</f>
        <v>0</v>
      </c>
      <c r="X6" s="145">
        <f t="shared" ref="X6:X37" si="9">IF(I6&gt;0,ROUND(O6-W6,2),0)</f>
        <v>0</v>
      </c>
      <c r="Y6" s="60">
        <f t="shared" ref="Y6:Y37" si="10">ROUND((U6*H6)+(W6*I6),2)</f>
        <v>0</v>
      </c>
      <c r="Z6" s="117">
        <f t="shared" ref="Z6:Z37" si="11">IF(J6&gt;0,ROUND((V6*H6)+(X6*I6),2),0)</f>
        <v>0</v>
      </c>
      <c r="AA6" s="146"/>
      <c r="AB6" s="81"/>
      <c r="AC6" s="81"/>
      <c r="AD6" s="81"/>
      <c r="AE6" s="81"/>
      <c r="AF6" s="81"/>
      <c r="AG6" s="81"/>
      <c r="AH6" s="81"/>
      <c r="AI6" s="81"/>
      <c r="AJ6" s="81"/>
      <c r="AK6" s="81"/>
      <c r="AL6" s="81"/>
      <c r="AM6" s="81"/>
      <c r="AN6" s="81"/>
      <c r="AO6" s="81"/>
      <c r="AP6" s="81"/>
      <c r="AQ6" s="81"/>
      <c r="AR6" s="81"/>
      <c r="AS6" s="81"/>
      <c r="AT6" s="81"/>
      <c r="AU6" s="81"/>
      <c r="AV6" s="81"/>
      <c r="AW6" s="81"/>
      <c r="AX6" s="81"/>
      <c r="AY6" s="81"/>
    </row>
    <row r="7" spans="1:51" ht="24.95" customHeight="1" x14ac:dyDescent="0.25">
      <c r="A7" s="55"/>
      <c r="B7" s="2"/>
      <c r="C7" s="2"/>
      <c r="D7" s="3"/>
      <c r="E7" s="4"/>
      <c r="F7" s="5"/>
      <c r="G7" s="5"/>
      <c r="H7" s="6"/>
      <c r="I7" s="6"/>
      <c r="J7" s="141">
        <f t="shared" ref="J7:J70" si="12">H7+I7</f>
        <v>0</v>
      </c>
      <c r="K7" s="223" t="str">
        <f>IF(J7&gt;0,IF(F7="","Inserire periodo in colonne F e G",IF(G7="","Inserire periodo in colonne F e G",IF(H7="","Inserire gg. presenza in colonna H",IF(J7&gt;L7,"Errore n. max giorni! Verificare periodo inserito",IF(M7="","Inserire Isee in colonna M",IF(NETWORKDAYS.INTL(F7,G7,11,'MENU TENDINA'!H$11:H$22)=J7,"ok","")))))),IF(AND(J7=0,F7&gt;0,G7&gt;0),"Inserire n. giorni colonne H/I",""))</f>
        <v/>
      </c>
      <c r="L7" s="142" t="str">
        <f>IF(J7&gt;0,NETWORKDAYS.INTL(F7,G7,11,'MENU TENDINA'!$H$11:$H$22),"")</f>
        <v/>
      </c>
      <c r="M7" s="7"/>
      <c r="N7" s="143">
        <f t="shared" si="0"/>
        <v>0</v>
      </c>
      <c r="O7" s="143">
        <f t="shared" si="1"/>
        <v>0</v>
      </c>
      <c r="P7" s="143">
        <f t="shared" si="2"/>
        <v>0</v>
      </c>
      <c r="Q7" s="143">
        <f t="shared" si="3"/>
        <v>0</v>
      </c>
      <c r="R7" s="25">
        <f t="shared" ref="R7:R70" si="13">ROUND(P7+Q7,2)</f>
        <v>0</v>
      </c>
      <c r="S7" s="24">
        <f t="shared" si="5"/>
        <v>0</v>
      </c>
      <c r="T7" s="144">
        <f t="shared" ref="T7:T70" si="14">IF(S7=0,0,ROUND((S7-5000)/(20000-5000),2))</f>
        <v>0</v>
      </c>
      <c r="U7" s="144">
        <f t="shared" si="6"/>
        <v>0</v>
      </c>
      <c r="V7" s="145">
        <f t="shared" si="7"/>
        <v>0</v>
      </c>
      <c r="W7" s="144">
        <f t="shared" si="8"/>
        <v>0</v>
      </c>
      <c r="X7" s="145">
        <f t="shared" si="9"/>
        <v>0</v>
      </c>
      <c r="Y7" s="60">
        <f t="shared" si="10"/>
        <v>0</v>
      </c>
      <c r="Z7" s="117">
        <f t="shared" si="11"/>
        <v>0</v>
      </c>
    </row>
    <row r="8" spans="1:51" ht="24.95" customHeight="1" x14ac:dyDescent="0.25">
      <c r="A8" s="55"/>
      <c r="B8" s="2"/>
      <c r="C8" s="2"/>
      <c r="D8" s="3"/>
      <c r="E8" s="4"/>
      <c r="F8" s="5"/>
      <c r="G8" s="5"/>
      <c r="H8" s="6"/>
      <c r="I8" s="6"/>
      <c r="J8" s="141">
        <f t="shared" si="12"/>
        <v>0</v>
      </c>
      <c r="K8" s="223" t="str">
        <f>IF(J8&gt;0,IF(F8="","Inserire periodo in colonne F e G",IF(G8="","Inserire periodo in colonne F e G",IF(H8="","Inserire gg. presenza in colonna H",IF(J8&gt;L8,"Errore n. max giorni! Verificare periodo inserito",IF(M8="","Inserire Isee in colonna M",IF(NETWORKDAYS.INTL(F8,G8,11,'MENU TENDINA'!H$11:H$22)=J8,"ok","")))))),IF(AND(J8=0,F8&gt;0,G8&gt;0),"Inserire n. giorni colonne H/I",""))</f>
        <v/>
      </c>
      <c r="L8" s="142" t="str">
        <f>IF(J8&gt;0,NETWORKDAYS.INTL(F8,G8,11,'MENU TENDINA'!$H$11:$H$22),"")</f>
        <v/>
      </c>
      <c r="M8" s="7"/>
      <c r="N8" s="143">
        <f t="shared" si="0"/>
        <v>0</v>
      </c>
      <c r="O8" s="143">
        <f t="shared" si="1"/>
        <v>0</v>
      </c>
      <c r="P8" s="143">
        <f t="shared" si="2"/>
        <v>0</v>
      </c>
      <c r="Q8" s="143">
        <f t="shared" si="3"/>
        <v>0</v>
      </c>
      <c r="R8" s="25">
        <f t="shared" si="13"/>
        <v>0</v>
      </c>
      <c r="S8" s="24">
        <f t="shared" si="5"/>
        <v>0</v>
      </c>
      <c r="T8" s="144">
        <f t="shared" si="14"/>
        <v>0</v>
      </c>
      <c r="U8" s="144">
        <f t="shared" si="6"/>
        <v>0</v>
      </c>
      <c r="V8" s="145">
        <f t="shared" si="7"/>
        <v>0</v>
      </c>
      <c r="W8" s="144">
        <f t="shared" si="8"/>
        <v>0</v>
      </c>
      <c r="X8" s="145">
        <f t="shared" si="9"/>
        <v>0</v>
      </c>
      <c r="Y8" s="60">
        <f t="shared" si="10"/>
        <v>0</v>
      </c>
      <c r="Z8" s="117">
        <f t="shared" si="11"/>
        <v>0</v>
      </c>
    </row>
    <row r="9" spans="1:51" ht="24.95" customHeight="1" x14ac:dyDescent="0.25">
      <c r="A9" s="55"/>
      <c r="B9" s="2"/>
      <c r="C9" s="2"/>
      <c r="D9" s="3"/>
      <c r="E9" s="4"/>
      <c r="F9" s="5"/>
      <c r="G9" s="5"/>
      <c r="H9" s="6"/>
      <c r="I9" s="6"/>
      <c r="J9" s="141">
        <f t="shared" si="12"/>
        <v>0</v>
      </c>
      <c r="K9" s="223" t="str">
        <f>IF(J9&gt;0,IF(F9="","Inserire periodo in colonne F e G",IF(G9="","Inserire periodo in colonne F e G",IF(H9="","Inserire gg. presenza in colonna H",IF(J9&gt;L9,"Errore n. max giorni! Verificare periodo inserito",IF(M9="","Inserire Isee in colonna M",IF(NETWORKDAYS.INTL(F9,G9,11,'MENU TENDINA'!H$11:H$22)=J9,"ok","")))))),IF(AND(J9=0,F9&gt;0,G9&gt;0),"Inserire n. giorni colonne H/I",""))</f>
        <v/>
      </c>
      <c r="L9" s="142" t="str">
        <f>IF(J9&gt;0,NETWORKDAYS.INTL(F9,G9,11,'MENU TENDINA'!$H$11:$H$22),"")</f>
        <v/>
      </c>
      <c r="M9" s="7"/>
      <c r="N9" s="143">
        <f t="shared" si="0"/>
        <v>0</v>
      </c>
      <c r="O9" s="143">
        <f t="shared" si="1"/>
        <v>0</v>
      </c>
      <c r="P9" s="143">
        <f t="shared" si="2"/>
        <v>0</v>
      </c>
      <c r="Q9" s="143">
        <f t="shared" si="3"/>
        <v>0</v>
      </c>
      <c r="R9" s="25">
        <f t="shared" si="13"/>
        <v>0</v>
      </c>
      <c r="S9" s="24">
        <f t="shared" si="5"/>
        <v>0</v>
      </c>
      <c r="T9" s="144">
        <f t="shared" si="14"/>
        <v>0</v>
      </c>
      <c r="U9" s="144">
        <f t="shared" si="6"/>
        <v>0</v>
      </c>
      <c r="V9" s="145">
        <f t="shared" si="7"/>
        <v>0</v>
      </c>
      <c r="W9" s="144">
        <f t="shared" si="8"/>
        <v>0</v>
      </c>
      <c r="X9" s="145">
        <f t="shared" si="9"/>
        <v>0</v>
      </c>
      <c r="Y9" s="60">
        <f t="shared" si="10"/>
        <v>0</v>
      </c>
      <c r="Z9" s="117">
        <f t="shared" si="11"/>
        <v>0</v>
      </c>
    </row>
    <row r="10" spans="1:51" ht="24.95" customHeight="1" x14ac:dyDescent="0.25">
      <c r="A10" s="55"/>
      <c r="B10" s="2"/>
      <c r="C10" s="2"/>
      <c r="D10" s="3"/>
      <c r="E10" s="4"/>
      <c r="F10" s="5"/>
      <c r="G10" s="5"/>
      <c r="H10" s="6"/>
      <c r="I10" s="6"/>
      <c r="J10" s="141">
        <f t="shared" si="12"/>
        <v>0</v>
      </c>
      <c r="K10" s="223" t="str">
        <f>IF(J10&gt;0,IF(F10="","Inserire periodo in colonne F e G",IF(G10="","Inserire periodo in colonne F e G",IF(H10="","Inserire gg. presenza in colonna H",IF(J10&gt;L10,"Errore n. max giorni! Verificare periodo inserito",IF(M10="","Inserire Isee in colonna M",IF(NETWORKDAYS.INTL(F10,G10,11,'MENU TENDINA'!H$11:H$22)=J10,"ok","")))))),IF(AND(J10=0,F10&gt;0,G10&gt;0),"Inserire n. giorni colonne H/I",""))</f>
        <v/>
      </c>
      <c r="L10" s="142" t="str">
        <f>IF(J10&gt;0,NETWORKDAYS.INTL(F10,G10,11,'MENU TENDINA'!$H$11:$H$22),"")</f>
        <v/>
      </c>
      <c r="M10" s="7"/>
      <c r="N10" s="143">
        <f t="shared" si="0"/>
        <v>0</v>
      </c>
      <c r="O10" s="143">
        <f t="shared" si="1"/>
        <v>0</v>
      </c>
      <c r="P10" s="143">
        <f t="shared" si="2"/>
        <v>0</v>
      </c>
      <c r="Q10" s="143">
        <f t="shared" si="3"/>
        <v>0</v>
      </c>
      <c r="R10" s="25">
        <f t="shared" si="13"/>
        <v>0</v>
      </c>
      <c r="S10" s="24">
        <f t="shared" si="5"/>
        <v>0</v>
      </c>
      <c r="T10" s="144">
        <f t="shared" si="14"/>
        <v>0</v>
      </c>
      <c r="U10" s="144">
        <f t="shared" si="6"/>
        <v>0</v>
      </c>
      <c r="V10" s="145">
        <f t="shared" si="7"/>
        <v>0</v>
      </c>
      <c r="W10" s="144">
        <f t="shared" si="8"/>
        <v>0</v>
      </c>
      <c r="X10" s="145">
        <f t="shared" si="9"/>
        <v>0</v>
      </c>
      <c r="Y10" s="60">
        <f t="shared" si="10"/>
        <v>0</v>
      </c>
      <c r="Z10" s="117">
        <f t="shared" si="11"/>
        <v>0</v>
      </c>
    </row>
    <row r="11" spans="1:51" ht="24.95" customHeight="1" x14ac:dyDescent="0.25">
      <c r="A11" s="55"/>
      <c r="B11" s="2"/>
      <c r="C11" s="2"/>
      <c r="D11" s="3"/>
      <c r="E11" s="4"/>
      <c r="F11" s="5"/>
      <c r="G11" s="5"/>
      <c r="H11" s="6"/>
      <c r="I11" s="6"/>
      <c r="J11" s="141">
        <f t="shared" si="12"/>
        <v>0</v>
      </c>
      <c r="K11" s="223" t="str">
        <f>IF(J11&gt;0,IF(F11="","Inserire periodo in colonne F e G",IF(G11="","Inserire periodo in colonne F e G",IF(H11="","Inserire gg. presenza in colonna H",IF(J11&gt;L11,"Errore n. max giorni! Verificare periodo inserito",IF(M11="","Inserire Isee in colonna M",IF(NETWORKDAYS.INTL(F11,G11,11,'MENU TENDINA'!H$11:H$22)=J11,"ok","")))))),IF(AND(J11=0,F11&gt;0,G11&gt;0),"Inserire n. giorni colonne H/I",""))</f>
        <v/>
      </c>
      <c r="L11" s="142" t="str">
        <f>IF(J11&gt;0,NETWORKDAYS.INTL(F11,G11,11,'MENU TENDINA'!$H$11:$H$22),"")</f>
        <v/>
      </c>
      <c r="M11" s="7"/>
      <c r="N11" s="143">
        <f t="shared" si="0"/>
        <v>0</v>
      </c>
      <c r="O11" s="143">
        <f t="shared" si="1"/>
        <v>0</v>
      </c>
      <c r="P11" s="143">
        <f t="shared" si="2"/>
        <v>0</v>
      </c>
      <c r="Q11" s="143">
        <f t="shared" si="3"/>
        <v>0</v>
      </c>
      <c r="R11" s="25">
        <f t="shared" si="13"/>
        <v>0</v>
      </c>
      <c r="S11" s="24">
        <f t="shared" si="5"/>
        <v>0</v>
      </c>
      <c r="T11" s="144">
        <f t="shared" si="14"/>
        <v>0</v>
      </c>
      <c r="U11" s="144">
        <f t="shared" si="6"/>
        <v>0</v>
      </c>
      <c r="V11" s="145">
        <f t="shared" si="7"/>
        <v>0</v>
      </c>
      <c r="W11" s="144">
        <f t="shared" si="8"/>
        <v>0</v>
      </c>
      <c r="X11" s="145">
        <f t="shared" si="9"/>
        <v>0</v>
      </c>
      <c r="Y11" s="60">
        <f t="shared" si="10"/>
        <v>0</v>
      </c>
      <c r="Z11" s="117">
        <f t="shared" si="11"/>
        <v>0</v>
      </c>
    </row>
    <row r="12" spans="1:51" ht="24.95" customHeight="1" x14ac:dyDescent="0.25">
      <c r="A12" s="55"/>
      <c r="B12" s="2"/>
      <c r="C12" s="2"/>
      <c r="D12" s="3"/>
      <c r="E12" s="4"/>
      <c r="F12" s="5"/>
      <c r="G12" s="5"/>
      <c r="H12" s="6"/>
      <c r="I12" s="6"/>
      <c r="J12" s="141">
        <f t="shared" si="12"/>
        <v>0</v>
      </c>
      <c r="K12" s="223" t="str">
        <f>IF(J12&gt;0,IF(F12="","Inserire periodo in colonne F e G",IF(G12="","Inserire periodo in colonne F e G",IF(H12="","Inserire gg. presenza in colonna H",IF(J12&gt;L12,"Errore n. max giorni! Verificare periodo inserito",IF(M12="","Inserire Isee in colonna M",IF(NETWORKDAYS.INTL(F12,G12,11,'MENU TENDINA'!H$11:H$22)=J12,"ok","")))))),IF(AND(J12=0,F12&gt;0,G12&gt;0),"Inserire n. giorni colonne H/I",""))</f>
        <v/>
      </c>
      <c r="L12" s="142" t="str">
        <f>IF(J12&gt;0,NETWORKDAYS.INTL(F12,G12,11,'MENU TENDINA'!$H$11:$H$22),"")</f>
        <v/>
      </c>
      <c r="M12" s="7"/>
      <c r="N12" s="143">
        <f t="shared" si="0"/>
        <v>0</v>
      </c>
      <c r="O12" s="143">
        <f t="shared" si="1"/>
        <v>0</v>
      </c>
      <c r="P12" s="143">
        <f t="shared" si="2"/>
        <v>0</v>
      </c>
      <c r="Q12" s="143">
        <f t="shared" si="3"/>
        <v>0</v>
      </c>
      <c r="R12" s="25">
        <f t="shared" si="13"/>
        <v>0</v>
      </c>
      <c r="S12" s="24">
        <f t="shared" si="5"/>
        <v>0</v>
      </c>
      <c r="T12" s="144">
        <f t="shared" si="14"/>
        <v>0</v>
      </c>
      <c r="U12" s="144">
        <f t="shared" si="6"/>
        <v>0</v>
      </c>
      <c r="V12" s="145">
        <f t="shared" si="7"/>
        <v>0</v>
      </c>
      <c r="W12" s="144">
        <f t="shared" si="8"/>
        <v>0</v>
      </c>
      <c r="X12" s="145">
        <f t="shared" si="9"/>
        <v>0</v>
      </c>
      <c r="Y12" s="60">
        <f t="shared" si="10"/>
        <v>0</v>
      </c>
      <c r="Z12" s="117">
        <f t="shared" si="11"/>
        <v>0</v>
      </c>
    </row>
    <row r="13" spans="1:51" ht="24.95" customHeight="1" x14ac:dyDescent="0.25">
      <c r="A13" s="55"/>
      <c r="B13" s="2"/>
      <c r="C13" s="2"/>
      <c r="D13" s="3"/>
      <c r="E13" s="4"/>
      <c r="F13" s="5"/>
      <c r="G13" s="5"/>
      <c r="H13" s="6"/>
      <c r="I13" s="6"/>
      <c r="J13" s="141">
        <f t="shared" si="12"/>
        <v>0</v>
      </c>
      <c r="K13" s="223" t="str">
        <f>IF(J13&gt;0,IF(F13="","Inserire periodo in colonne F e G",IF(G13="","Inserire periodo in colonne F e G",IF(H13="","Inserire gg. presenza in colonna H",IF(J13&gt;L13,"Errore n. max giorni! Verificare periodo inserito",IF(M13="","Inserire Isee in colonna M",IF(NETWORKDAYS.INTL(F13,G13,11,'MENU TENDINA'!H$11:H$22)=J13,"ok","")))))),IF(AND(J13=0,F13&gt;0,G13&gt;0),"Inserire n. giorni colonne H/I",""))</f>
        <v/>
      </c>
      <c r="L13" s="142" t="str">
        <f>IF(J13&gt;0,NETWORKDAYS.INTL(F13,G13,11,'MENU TENDINA'!$H$11:$H$22),"")</f>
        <v/>
      </c>
      <c r="M13" s="7"/>
      <c r="N13" s="143">
        <f t="shared" si="0"/>
        <v>0</v>
      </c>
      <c r="O13" s="143">
        <f t="shared" si="1"/>
        <v>0</v>
      </c>
      <c r="P13" s="143">
        <f t="shared" si="2"/>
        <v>0</v>
      </c>
      <c r="Q13" s="143">
        <f t="shared" si="3"/>
        <v>0</v>
      </c>
      <c r="R13" s="25">
        <f t="shared" si="13"/>
        <v>0</v>
      </c>
      <c r="S13" s="24">
        <f t="shared" si="5"/>
        <v>0</v>
      </c>
      <c r="T13" s="144">
        <f t="shared" si="14"/>
        <v>0</v>
      </c>
      <c r="U13" s="144">
        <f t="shared" si="6"/>
        <v>0</v>
      </c>
      <c r="V13" s="145">
        <f t="shared" si="7"/>
        <v>0</v>
      </c>
      <c r="W13" s="144">
        <f t="shared" si="8"/>
        <v>0</v>
      </c>
      <c r="X13" s="145">
        <f t="shared" si="9"/>
        <v>0</v>
      </c>
      <c r="Y13" s="60">
        <f t="shared" si="10"/>
        <v>0</v>
      </c>
      <c r="Z13" s="117">
        <f t="shared" si="11"/>
        <v>0</v>
      </c>
    </row>
    <row r="14" spans="1:51" ht="24.95" customHeight="1" x14ac:dyDescent="0.25">
      <c r="A14" s="55"/>
      <c r="B14" s="2"/>
      <c r="C14" s="2"/>
      <c r="D14" s="3"/>
      <c r="E14" s="4"/>
      <c r="F14" s="5"/>
      <c r="G14" s="5"/>
      <c r="H14" s="6"/>
      <c r="I14" s="6"/>
      <c r="J14" s="141">
        <f t="shared" si="12"/>
        <v>0</v>
      </c>
      <c r="K14" s="223" t="str">
        <f>IF(J14&gt;0,IF(F14="","Inserire periodo in colonne F e G",IF(G14="","Inserire periodo in colonne F e G",IF(H14="","Inserire gg. presenza in colonna H",IF(J14&gt;L14,"Errore n. max giorni! Verificare periodo inserito",IF(M14="","Inserire Isee in colonna M",IF(NETWORKDAYS.INTL(F14,G14,11,'MENU TENDINA'!H$11:H$22)=J14,"ok","")))))),IF(AND(J14=0,F14&gt;0,G14&gt;0),"Inserire n. giorni colonne H/I",""))</f>
        <v/>
      </c>
      <c r="L14" s="142" t="str">
        <f>IF(J14&gt;0,NETWORKDAYS.INTL(F14,G14,11,'MENU TENDINA'!$H$11:$H$22),"")</f>
        <v/>
      </c>
      <c r="M14" s="7"/>
      <c r="N14" s="143">
        <f t="shared" si="0"/>
        <v>0</v>
      </c>
      <c r="O14" s="143">
        <f t="shared" si="1"/>
        <v>0</v>
      </c>
      <c r="P14" s="143">
        <f t="shared" si="2"/>
        <v>0</v>
      </c>
      <c r="Q14" s="143">
        <f t="shared" si="3"/>
        <v>0</v>
      </c>
      <c r="R14" s="25">
        <f t="shared" si="13"/>
        <v>0</v>
      </c>
      <c r="S14" s="24">
        <f t="shared" si="5"/>
        <v>0</v>
      </c>
      <c r="T14" s="144">
        <f t="shared" si="14"/>
        <v>0</v>
      </c>
      <c r="U14" s="144">
        <f t="shared" si="6"/>
        <v>0</v>
      </c>
      <c r="V14" s="145">
        <f t="shared" si="7"/>
        <v>0</v>
      </c>
      <c r="W14" s="144">
        <f t="shared" si="8"/>
        <v>0</v>
      </c>
      <c r="X14" s="145">
        <f t="shared" si="9"/>
        <v>0</v>
      </c>
      <c r="Y14" s="60">
        <f t="shared" si="10"/>
        <v>0</v>
      </c>
      <c r="Z14" s="117">
        <f t="shared" si="11"/>
        <v>0</v>
      </c>
    </row>
    <row r="15" spans="1:51" ht="24.95" customHeight="1" x14ac:dyDescent="0.25">
      <c r="A15" s="55"/>
      <c r="B15" s="2"/>
      <c r="C15" s="2"/>
      <c r="D15" s="3"/>
      <c r="E15" s="4"/>
      <c r="F15" s="5"/>
      <c r="G15" s="5"/>
      <c r="H15" s="6"/>
      <c r="I15" s="6"/>
      <c r="J15" s="141">
        <f t="shared" si="12"/>
        <v>0</v>
      </c>
      <c r="K15" s="223" t="str">
        <f>IF(J15&gt;0,IF(F15="","Inserire periodo in colonne F e G",IF(G15="","Inserire periodo in colonne F e G",IF(H15="","Inserire gg. presenza in colonna H",IF(J15&gt;L15,"Errore n. max giorni! Verificare periodo inserito",IF(M15="","Inserire Isee in colonna M",IF(NETWORKDAYS.INTL(F15,G15,11,'MENU TENDINA'!H$11:H$22)=J15,"ok","")))))),IF(AND(J15=0,F15&gt;0,G15&gt;0),"Inserire n. giorni colonne H/I",""))</f>
        <v/>
      </c>
      <c r="L15" s="142" t="str">
        <f>IF(J15&gt;0,NETWORKDAYS.INTL(F15,G15,11,'MENU TENDINA'!$H$11:$H$22),"")</f>
        <v/>
      </c>
      <c r="M15" s="7"/>
      <c r="N15" s="143">
        <f t="shared" si="0"/>
        <v>0</v>
      </c>
      <c r="O15" s="143">
        <f t="shared" si="1"/>
        <v>0</v>
      </c>
      <c r="P15" s="143">
        <f t="shared" si="2"/>
        <v>0</v>
      </c>
      <c r="Q15" s="143">
        <f t="shared" si="3"/>
        <v>0</v>
      </c>
      <c r="R15" s="25">
        <f t="shared" si="13"/>
        <v>0</v>
      </c>
      <c r="S15" s="24">
        <f t="shared" si="5"/>
        <v>0</v>
      </c>
      <c r="T15" s="144">
        <f t="shared" si="14"/>
        <v>0</v>
      </c>
      <c r="U15" s="144">
        <f t="shared" si="6"/>
        <v>0</v>
      </c>
      <c r="V15" s="145">
        <f t="shared" si="7"/>
        <v>0</v>
      </c>
      <c r="W15" s="144">
        <f t="shared" si="8"/>
        <v>0</v>
      </c>
      <c r="X15" s="145">
        <f t="shared" si="9"/>
        <v>0</v>
      </c>
      <c r="Y15" s="60">
        <f t="shared" si="10"/>
        <v>0</v>
      </c>
      <c r="Z15" s="117">
        <f t="shared" si="11"/>
        <v>0</v>
      </c>
    </row>
    <row r="16" spans="1:51" ht="24.95" customHeight="1" x14ac:dyDescent="0.25">
      <c r="A16" s="55"/>
      <c r="B16" s="2"/>
      <c r="C16" s="2"/>
      <c r="D16" s="3"/>
      <c r="E16" s="4"/>
      <c r="F16" s="5"/>
      <c r="G16" s="5"/>
      <c r="H16" s="6"/>
      <c r="I16" s="6"/>
      <c r="J16" s="141">
        <f t="shared" si="12"/>
        <v>0</v>
      </c>
      <c r="K16" s="223" t="str">
        <f>IF(J16&gt;0,IF(F16="","Inserire periodo in colonne F e G",IF(G16="","Inserire periodo in colonne F e G",IF(H16="","Inserire gg. presenza in colonna H",IF(J16&gt;L16,"Errore n. max giorni! Verificare periodo inserito",IF(M16="","Inserire Isee in colonna M",IF(NETWORKDAYS.INTL(F16,G16,11,'MENU TENDINA'!H$11:H$22)=J16,"ok","")))))),IF(AND(J16=0,F16&gt;0,G16&gt;0),"Inserire n. giorni colonne H/I",""))</f>
        <v/>
      </c>
      <c r="L16" s="142" t="str">
        <f>IF(J16&gt;0,NETWORKDAYS.INTL(F16,G16,11,'MENU TENDINA'!$H$11:$H$22),"")</f>
        <v/>
      </c>
      <c r="M16" s="7"/>
      <c r="N16" s="143">
        <f t="shared" si="0"/>
        <v>0</v>
      </c>
      <c r="O16" s="143">
        <f t="shared" si="1"/>
        <v>0</v>
      </c>
      <c r="P16" s="143">
        <f t="shared" si="2"/>
        <v>0</v>
      </c>
      <c r="Q16" s="143">
        <f t="shared" si="3"/>
        <v>0</v>
      </c>
      <c r="R16" s="25">
        <f t="shared" si="13"/>
        <v>0</v>
      </c>
      <c r="S16" s="24">
        <f t="shared" si="5"/>
        <v>0</v>
      </c>
      <c r="T16" s="144">
        <f t="shared" si="14"/>
        <v>0</v>
      </c>
      <c r="U16" s="144">
        <f t="shared" si="6"/>
        <v>0</v>
      </c>
      <c r="V16" s="145">
        <f t="shared" si="7"/>
        <v>0</v>
      </c>
      <c r="W16" s="144">
        <f t="shared" si="8"/>
        <v>0</v>
      </c>
      <c r="X16" s="145">
        <f t="shared" si="9"/>
        <v>0</v>
      </c>
      <c r="Y16" s="60">
        <f t="shared" si="10"/>
        <v>0</v>
      </c>
      <c r="Z16" s="117">
        <f t="shared" si="11"/>
        <v>0</v>
      </c>
    </row>
    <row r="17" spans="1:26" ht="24.95" customHeight="1" x14ac:dyDescent="0.25">
      <c r="A17" s="55"/>
      <c r="B17" s="2"/>
      <c r="C17" s="2"/>
      <c r="D17" s="3"/>
      <c r="E17" s="4"/>
      <c r="F17" s="5"/>
      <c r="G17" s="5"/>
      <c r="H17" s="6"/>
      <c r="I17" s="6"/>
      <c r="J17" s="141">
        <f t="shared" si="12"/>
        <v>0</v>
      </c>
      <c r="K17" s="223" t="str">
        <f>IF(J17&gt;0,IF(F17="","Inserire periodo in colonne F e G",IF(G17="","Inserire periodo in colonne F e G",IF(H17="","Inserire gg. presenza in colonna H",IF(J17&gt;L17,"Errore n. max giorni! Verificare periodo inserito",IF(M17="","Inserire Isee in colonna M",IF(NETWORKDAYS.INTL(F17,G17,11,'MENU TENDINA'!H$11:H$22)=J17,"ok","")))))),IF(AND(J17=0,F17&gt;0,G17&gt;0),"Inserire n. giorni colonne H/I",""))</f>
        <v/>
      </c>
      <c r="L17" s="142" t="str">
        <f>IF(J17&gt;0,NETWORKDAYS.INTL(F17,G17,11,'MENU TENDINA'!$H$11:$H$22),"")</f>
        <v/>
      </c>
      <c r="M17" s="7"/>
      <c r="N17" s="143">
        <f t="shared" si="0"/>
        <v>0</v>
      </c>
      <c r="O17" s="143">
        <f t="shared" si="1"/>
        <v>0</v>
      </c>
      <c r="P17" s="143">
        <f t="shared" si="2"/>
        <v>0</v>
      </c>
      <c r="Q17" s="143">
        <f t="shared" si="3"/>
        <v>0</v>
      </c>
      <c r="R17" s="25">
        <f t="shared" si="13"/>
        <v>0</v>
      </c>
      <c r="S17" s="24">
        <f t="shared" si="5"/>
        <v>0</v>
      </c>
      <c r="T17" s="144">
        <f t="shared" si="14"/>
        <v>0</v>
      </c>
      <c r="U17" s="144">
        <f t="shared" si="6"/>
        <v>0</v>
      </c>
      <c r="V17" s="145">
        <f t="shared" si="7"/>
        <v>0</v>
      </c>
      <c r="W17" s="144">
        <f t="shared" si="8"/>
        <v>0</v>
      </c>
      <c r="X17" s="145">
        <f t="shared" si="9"/>
        <v>0</v>
      </c>
      <c r="Y17" s="60">
        <f t="shared" si="10"/>
        <v>0</v>
      </c>
      <c r="Z17" s="117">
        <f t="shared" si="11"/>
        <v>0</v>
      </c>
    </row>
    <row r="18" spans="1:26" ht="24.95" customHeight="1" x14ac:dyDescent="0.25">
      <c r="A18" s="55"/>
      <c r="B18" s="2"/>
      <c r="C18" s="2"/>
      <c r="D18" s="3"/>
      <c r="E18" s="4"/>
      <c r="F18" s="5"/>
      <c r="G18" s="5"/>
      <c r="H18" s="6"/>
      <c r="I18" s="6"/>
      <c r="J18" s="141">
        <f t="shared" si="12"/>
        <v>0</v>
      </c>
      <c r="K18" s="223" t="str">
        <f>IF(J18&gt;0,IF(F18="","Inserire periodo in colonne F e G",IF(G18="","Inserire periodo in colonne F e G",IF(H18="","Inserire gg. presenza in colonna H",IF(J18&gt;L18,"Errore n. max giorni! Verificare periodo inserito",IF(M18="","Inserire Isee in colonna M",IF(NETWORKDAYS.INTL(F18,G18,11,'MENU TENDINA'!H$11:H$22)=J18,"ok","")))))),IF(AND(J18=0,F18&gt;0,G18&gt;0),"Inserire n. giorni colonne H/I",""))</f>
        <v/>
      </c>
      <c r="L18" s="142" t="str">
        <f>IF(J18&gt;0,NETWORKDAYS.INTL(F18,G18,11,'MENU TENDINA'!$H$11:$H$22),"")</f>
        <v/>
      </c>
      <c r="M18" s="7"/>
      <c r="N18" s="143">
        <f t="shared" si="0"/>
        <v>0</v>
      </c>
      <c r="O18" s="143">
        <f t="shared" si="1"/>
        <v>0</v>
      </c>
      <c r="P18" s="143">
        <f t="shared" si="2"/>
        <v>0</v>
      </c>
      <c r="Q18" s="143">
        <f t="shared" si="3"/>
        <v>0</v>
      </c>
      <c r="R18" s="25">
        <f t="shared" si="13"/>
        <v>0</v>
      </c>
      <c r="S18" s="24">
        <f t="shared" si="5"/>
        <v>0</v>
      </c>
      <c r="T18" s="144">
        <f t="shared" si="14"/>
        <v>0</v>
      </c>
      <c r="U18" s="144">
        <f t="shared" si="6"/>
        <v>0</v>
      </c>
      <c r="V18" s="145">
        <f t="shared" si="7"/>
        <v>0</v>
      </c>
      <c r="W18" s="144">
        <f t="shared" si="8"/>
        <v>0</v>
      </c>
      <c r="X18" s="145">
        <f t="shared" si="9"/>
        <v>0</v>
      </c>
      <c r="Y18" s="60">
        <f t="shared" si="10"/>
        <v>0</v>
      </c>
      <c r="Z18" s="117">
        <f t="shared" si="11"/>
        <v>0</v>
      </c>
    </row>
    <row r="19" spans="1:26" ht="24.95" customHeight="1" x14ac:dyDescent="0.25">
      <c r="A19" s="55"/>
      <c r="B19" s="2"/>
      <c r="C19" s="2"/>
      <c r="D19" s="3"/>
      <c r="E19" s="4"/>
      <c r="F19" s="5"/>
      <c r="G19" s="5"/>
      <c r="H19" s="6"/>
      <c r="I19" s="6"/>
      <c r="J19" s="141">
        <f t="shared" si="12"/>
        <v>0</v>
      </c>
      <c r="K19" s="223" t="str">
        <f>IF(J19&gt;0,IF(F19="","Inserire periodo in colonne F e G",IF(G19="","Inserire periodo in colonne F e G",IF(H19="","Inserire gg. presenza in colonna H",IF(J19&gt;L19,"Errore n. max giorni! Verificare periodo inserito",IF(M19="","Inserire Isee in colonna M",IF(NETWORKDAYS.INTL(F19,G19,11,'MENU TENDINA'!H$11:H$22)=J19,"ok","")))))),IF(AND(J19=0,F19&gt;0,G19&gt;0),"Inserire n. giorni colonne H/I",""))</f>
        <v/>
      </c>
      <c r="L19" s="142" t="str">
        <f>IF(J19&gt;0,NETWORKDAYS.INTL(F19,G19,11,'MENU TENDINA'!$H$11:$H$22),"")</f>
        <v/>
      </c>
      <c r="M19" s="7"/>
      <c r="N19" s="143">
        <f t="shared" si="0"/>
        <v>0</v>
      </c>
      <c r="O19" s="143">
        <f t="shared" si="1"/>
        <v>0</v>
      </c>
      <c r="P19" s="143">
        <f t="shared" si="2"/>
        <v>0</v>
      </c>
      <c r="Q19" s="143">
        <f t="shared" si="3"/>
        <v>0</v>
      </c>
      <c r="R19" s="25">
        <f t="shared" si="13"/>
        <v>0</v>
      </c>
      <c r="S19" s="24">
        <f t="shared" si="5"/>
        <v>0</v>
      </c>
      <c r="T19" s="144">
        <f t="shared" si="14"/>
        <v>0</v>
      </c>
      <c r="U19" s="144">
        <f t="shared" si="6"/>
        <v>0</v>
      </c>
      <c r="V19" s="145">
        <f t="shared" si="7"/>
        <v>0</v>
      </c>
      <c r="W19" s="144">
        <f t="shared" si="8"/>
        <v>0</v>
      </c>
      <c r="X19" s="145">
        <f t="shared" si="9"/>
        <v>0</v>
      </c>
      <c r="Y19" s="60">
        <f t="shared" si="10"/>
        <v>0</v>
      </c>
      <c r="Z19" s="117">
        <f t="shared" si="11"/>
        <v>0</v>
      </c>
    </row>
    <row r="20" spans="1:26" ht="24.95" customHeight="1" x14ac:dyDescent="0.25">
      <c r="A20" s="55"/>
      <c r="B20" s="2"/>
      <c r="C20" s="2"/>
      <c r="D20" s="3"/>
      <c r="E20" s="4"/>
      <c r="F20" s="5"/>
      <c r="G20" s="5"/>
      <c r="H20" s="6"/>
      <c r="I20" s="6"/>
      <c r="J20" s="141">
        <f t="shared" si="12"/>
        <v>0</v>
      </c>
      <c r="K20" s="223" t="str">
        <f>IF(J20&gt;0,IF(F20="","Inserire periodo in colonne F e G",IF(G20="","Inserire periodo in colonne F e G",IF(H20="","Inserire gg. presenza in colonna H",IF(J20&gt;L20,"Errore n. max giorni! Verificare periodo inserito",IF(M20="","Inserire Isee in colonna M",IF(NETWORKDAYS.INTL(F20,G20,11,'MENU TENDINA'!H$11:H$22)=J20,"ok","")))))),IF(AND(J20=0,F20&gt;0,G20&gt;0),"Inserire n. giorni colonne H/I",""))</f>
        <v/>
      </c>
      <c r="L20" s="142" t="str">
        <f>IF(J20&gt;0,NETWORKDAYS.INTL(F20,G20,11,'MENU TENDINA'!$H$11:$H$22),"")</f>
        <v/>
      </c>
      <c r="M20" s="7"/>
      <c r="N20" s="143">
        <f t="shared" si="0"/>
        <v>0</v>
      </c>
      <c r="O20" s="143">
        <f t="shared" si="1"/>
        <v>0</v>
      </c>
      <c r="P20" s="143">
        <f t="shared" si="2"/>
        <v>0</v>
      </c>
      <c r="Q20" s="143">
        <f t="shared" si="3"/>
        <v>0</v>
      </c>
      <c r="R20" s="25">
        <f t="shared" si="13"/>
        <v>0</v>
      </c>
      <c r="S20" s="24">
        <f t="shared" si="5"/>
        <v>0</v>
      </c>
      <c r="T20" s="144">
        <f t="shared" si="14"/>
        <v>0</v>
      </c>
      <c r="U20" s="144">
        <f t="shared" si="6"/>
        <v>0</v>
      </c>
      <c r="V20" s="145">
        <f t="shared" si="7"/>
        <v>0</v>
      </c>
      <c r="W20" s="144">
        <f t="shared" si="8"/>
        <v>0</v>
      </c>
      <c r="X20" s="145">
        <f t="shared" si="9"/>
        <v>0</v>
      </c>
      <c r="Y20" s="60">
        <f t="shared" si="10"/>
        <v>0</v>
      </c>
      <c r="Z20" s="117">
        <f t="shared" si="11"/>
        <v>0</v>
      </c>
    </row>
    <row r="21" spans="1:26" ht="24.95" customHeight="1" x14ac:dyDescent="0.25">
      <c r="A21" s="55"/>
      <c r="B21" s="2"/>
      <c r="C21" s="2"/>
      <c r="D21" s="3"/>
      <c r="E21" s="4"/>
      <c r="F21" s="5"/>
      <c r="G21" s="5"/>
      <c r="H21" s="6"/>
      <c r="I21" s="6"/>
      <c r="J21" s="141">
        <f t="shared" si="12"/>
        <v>0</v>
      </c>
      <c r="K21" s="223" t="str">
        <f>IF(J21&gt;0,IF(F21="","Inserire periodo in colonne F e G",IF(G21="","Inserire periodo in colonne F e G",IF(H21="","Inserire gg. presenza in colonna H",IF(J21&gt;L21,"Errore n. max giorni! Verificare periodo inserito",IF(M21="","Inserire Isee in colonna M",IF(NETWORKDAYS.INTL(F21,G21,11,'MENU TENDINA'!H$11:H$22)=J21,"ok","")))))),IF(AND(J21=0,F21&gt;0,G21&gt;0),"Inserire n. giorni colonne H/I",""))</f>
        <v/>
      </c>
      <c r="L21" s="142" t="str">
        <f>IF(J21&gt;0,NETWORKDAYS.INTL(F21,G21,11,'MENU TENDINA'!$H$11:$H$22),"")</f>
        <v/>
      </c>
      <c r="M21" s="7"/>
      <c r="N21" s="143">
        <f t="shared" si="0"/>
        <v>0</v>
      </c>
      <c r="O21" s="143">
        <f t="shared" si="1"/>
        <v>0</v>
      </c>
      <c r="P21" s="143">
        <f t="shared" si="2"/>
        <v>0</v>
      </c>
      <c r="Q21" s="143">
        <f t="shared" si="3"/>
        <v>0</v>
      </c>
      <c r="R21" s="25">
        <f t="shared" si="13"/>
        <v>0</v>
      </c>
      <c r="S21" s="24">
        <f t="shared" si="5"/>
        <v>0</v>
      </c>
      <c r="T21" s="144">
        <f t="shared" si="14"/>
        <v>0</v>
      </c>
      <c r="U21" s="144">
        <f t="shared" si="6"/>
        <v>0</v>
      </c>
      <c r="V21" s="145">
        <f t="shared" si="7"/>
        <v>0</v>
      </c>
      <c r="W21" s="144">
        <f t="shared" si="8"/>
        <v>0</v>
      </c>
      <c r="X21" s="145">
        <f t="shared" si="9"/>
        <v>0</v>
      </c>
      <c r="Y21" s="60">
        <f t="shared" si="10"/>
        <v>0</v>
      </c>
      <c r="Z21" s="117">
        <f t="shared" si="11"/>
        <v>0</v>
      </c>
    </row>
    <row r="22" spans="1:26" ht="24.95" customHeight="1" x14ac:dyDescent="0.25">
      <c r="A22" s="55"/>
      <c r="B22" s="2"/>
      <c r="C22" s="2"/>
      <c r="D22" s="3"/>
      <c r="E22" s="4"/>
      <c r="F22" s="5"/>
      <c r="G22" s="5"/>
      <c r="H22" s="6"/>
      <c r="I22" s="6"/>
      <c r="J22" s="141">
        <f t="shared" si="12"/>
        <v>0</v>
      </c>
      <c r="K22" s="223" t="str">
        <f>IF(J22&gt;0,IF(F22="","Inserire periodo in colonne F e G",IF(G22="","Inserire periodo in colonne F e G",IF(H22="","Inserire gg. presenza in colonna H",IF(J22&gt;L22,"Errore n. max giorni! Verificare periodo inserito",IF(M22="","Inserire Isee in colonna M",IF(NETWORKDAYS.INTL(F22,G22,11,'MENU TENDINA'!H$11:H$22)=J22,"ok","")))))),IF(AND(J22=0,F22&gt;0,G22&gt;0),"Inserire n. giorni colonne H/I",""))</f>
        <v/>
      </c>
      <c r="L22" s="142" t="str">
        <f>IF(J22&gt;0,NETWORKDAYS.INTL(F22,G22,11,'MENU TENDINA'!$H$11:$H$22),"")</f>
        <v/>
      </c>
      <c r="M22" s="7"/>
      <c r="N22" s="143">
        <f t="shared" si="0"/>
        <v>0</v>
      </c>
      <c r="O22" s="143">
        <f t="shared" si="1"/>
        <v>0</v>
      </c>
      <c r="P22" s="143">
        <f t="shared" si="2"/>
        <v>0</v>
      </c>
      <c r="Q22" s="143">
        <f t="shared" si="3"/>
        <v>0</v>
      </c>
      <c r="R22" s="25">
        <f t="shared" si="13"/>
        <v>0</v>
      </c>
      <c r="S22" s="24">
        <f t="shared" si="5"/>
        <v>0</v>
      </c>
      <c r="T22" s="144">
        <f t="shared" si="14"/>
        <v>0</v>
      </c>
      <c r="U22" s="144">
        <f t="shared" si="6"/>
        <v>0</v>
      </c>
      <c r="V22" s="145">
        <f t="shared" si="7"/>
        <v>0</v>
      </c>
      <c r="W22" s="144">
        <f t="shared" si="8"/>
        <v>0</v>
      </c>
      <c r="X22" s="145">
        <f t="shared" si="9"/>
        <v>0</v>
      </c>
      <c r="Y22" s="60">
        <f t="shared" si="10"/>
        <v>0</v>
      </c>
      <c r="Z22" s="117">
        <f t="shared" si="11"/>
        <v>0</v>
      </c>
    </row>
    <row r="23" spans="1:26" ht="24.95" customHeight="1" x14ac:dyDescent="0.25">
      <c r="A23" s="55"/>
      <c r="B23" s="2"/>
      <c r="C23" s="2"/>
      <c r="D23" s="3"/>
      <c r="E23" s="4"/>
      <c r="F23" s="5"/>
      <c r="G23" s="5"/>
      <c r="H23" s="6"/>
      <c r="I23" s="6"/>
      <c r="J23" s="141">
        <f t="shared" si="12"/>
        <v>0</v>
      </c>
      <c r="K23" s="223" t="str">
        <f>IF(J23&gt;0,IF(F23="","Inserire periodo in colonne F e G",IF(G23="","Inserire periodo in colonne F e G",IF(H23="","Inserire gg. presenza in colonna H",IF(J23&gt;L23,"Errore n. max giorni! Verificare periodo inserito",IF(M23="","Inserire Isee in colonna M",IF(NETWORKDAYS.INTL(F23,G23,11,'MENU TENDINA'!H$11:H$22)=J23,"ok","")))))),IF(AND(J23=0,F23&gt;0,G23&gt;0),"Inserire n. giorni colonne H/I",""))</f>
        <v/>
      </c>
      <c r="L23" s="142" t="str">
        <f>IF(J23&gt;0,NETWORKDAYS.INTL(F23,G23,11,'MENU TENDINA'!$H$11:$H$22),"")</f>
        <v/>
      </c>
      <c r="M23" s="7"/>
      <c r="N23" s="143">
        <f t="shared" si="0"/>
        <v>0</v>
      </c>
      <c r="O23" s="143">
        <f t="shared" si="1"/>
        <v>0</v>
      </c>
      <c r="P23" s="143">
        <f t="shared" si="2"/>
        <v>0</v>
      </c>
      <c r="Q23" s="143">
        <f t="shared" si="3"/>
        <v>0</v>
      </c>
      <c r="R23" s="25">
        <f t="shared" si="13"/>
        <v>0</v>
      </c>
      <c r="S23" s="24">
        <f t="shared" si="5"/>
        <v>0</v>
      </c>
      <c r="T23" s="144">
        <f t="shared" si="14"/>
        <v>0</v>
      </c>
      <c r="U23" s="144">
        <f t="shared" si="6"/>
        <v>0</v>
      </c>
      <c r="V23" s="145">
        <f t="shared" si="7"/>
        <v>0</v>
      </c>
      <c r="W23" s="144">
        <f t="shared" si="8"/>
        <v>0</v>
      </c>
      <c r="X23" s="145">
        <f t="shared" si="9"/>
        <v>0</v>
      </c>
      <c r="Y23" s="60">
        <f t="shared" si="10"/>
        <v>0</v>
      </c>
      <c r="Z23" s="117">
        <f t="shared" si="11"/>
        <v>0</v>
      </c>
    </row>
    <row r="24" spans="1:26" ht="24.95" customHeight="1" x14ac:dyDescent="0.25">
      <c r="A24" s="55"/>
      <c r="B24" s="2"/>
      <c r="C24" s="2"/>
      <c r="D24" s="3"/>
      <c r="E24" s="4"/>
      <c r="F24" s="5"/>
      <c r="G24" s="5"/>
      <c r="H24" s="6"/>
      <c r="I24" s="6"/>
      <c r="J24" s="141">
        <f t="shared" si="12"/>
        <v>0</v>
      </c>
      <c r="K24" s="223" t="str">
        <f>IF(J24&gt;0,IF(F24="","Inserire periodo in colonne F e G",IF(G24="","Inserire periodo in colonne F e G",IF(H24="","Inserire gg. presenza in colonna H",IF(J24&gt;L24,"Errore n. max giorni! Verificare periodo inserito",IF(M24="","Inserire Isee in colonna M",IF(NETWORKDAYS.INTL(F24,G24,11,'MENU TENDINA'!H$11:H$22)=J24,"ok","")))))),IF(AND(J24=0,F24&gt;0,G24&gt;0),"Inserire n. giorni colonne H/I",""))</f>
        <v/>
      </c>
      <c r="L24" s="142" t="str">
        <f>IF(J24&gt;0,NETWORKDAYS.INTL(F24,G24,11,'MENU TENDINA'!$H$11:$H$22),"")</f>
        <v/>
      </c>
      <c r="M24" s="7"/>
      <c r="N24" s="143">
        <f t="shared" si="0"/>
        <v>0</v>
      </c>
      <c r="O24" s="143">
        <f t="shared" si="1"/>
        <v>0</v>
      </c>
      <c r="P24" s="143">
        <f t="shared" si="2"/>
        <v>0</v>
      </c>
      <c r="Q24" s="143">
        <f t="shared" si="3"/>
        <v>0</v>
      </c>
      <c r="R24" s="25">
        <f t="shared" si="13"/>
        <v>0</v>
      </c>
      <c r="S24" s="24">
        <f t="shared" si="5"/>
        <v>0</v>
      </c>
      <c r="T24" s="144">
        <f t="shared" si="14"/>
        <v>0</v>
      </c>
      <c r="U24" s="144">
        <f t="shared" si="6"/>
        <v>0</v>
      </c>
      <c r="V24" s="145">
        <f t="shared" si="7"/>
        <v>0</v>
      </c>
      <c r="W24" s="144">
        <f t="shared" si="8"/>
        <v>0</v>
      </c>
      <c r="X24" s="145">
        <f t="shared" si="9"/>
        <v>0</v>
      </c>
      <c r="Y24" s="60">
        <f t="shared" si="10"/>
        <v>0</v>
      </c>
      <c r="Z24" s="117">
        <f t="shared" si="11"/>
        <v>0</v>
      </c>
    </row>
    <row r="25" spans="1:26" ht="24.95" customHeight="1" x14ac:dyDescent="0.25">
      <c r="A25" s="55"/>
      <c r="B25" s="2"/>
      <c r="C25" s="2"/>
      <c r="D25" s="3"/>
      <c r="E25" s="4"/>
      <c r="F25" s="5"/>
      <c r="G25" s="5"/>
      <c r="H25" s="6"/>
      <c r="I25" s="6"/>
      <c r="J25" s="141">
        <f t="shared" si="12"/>
        <v>0</v>
      </c>
      <c r="K25" s="223" t="str">
        <f>IF(J25&gt;0,IF(F25="","Inserire periodo in colonne F e G",IF(G25="","Inserire periodo in colonne F e G",IF(H25="","Inserire gg. presenza in colonna H",IF(J25&gt;L25,"Errore n. max giorni! Verificare periodo inserito",IF(M25="","Inserire Isee in colonna M",IF(NETWORKDAYS.INTL(F25,G25,11,'MENU TENDINA'!H$11:H$22)=J25,"ok","")))))),IF(AND(J25=0,F25&gt;0,G25&gt;0),"Inserire n. giorni colonne H/I",""))</f>
        <v/>
      </c>
      <c r="L25" s="142" t="str">
        <f>IF(J25&gt;0,NETWORKDAYS.INTL(F25,G25,11,'MENU TENDINA'!$H$11:$H$22),"")</f>
        <v/>
      </c>
      <c r="M25" s="7"/>
      <c r="N25" s="143">
        <f t="shared" si="0"/>
        <v>0</v>
      </c>
      <c r="O25" s="143">
        <f t="shared" si="1"/>
        <v>0</v>
      </c>
      <c r="P25" s="143">
        <f t="shared" si="2"/>
        <v>0</v>
      </c>
      <c r="Q25" s="143">
        <f t="shared" si="3"/>
        <v>0</v>
      </c>
      <c r="R25" s="25">
        <f t="shared" si="13"/>
        <v>0</v>
      </c>
      <c r="S25" s="24">
        <f t="shared" si="5"/>
        <v>0</v>
      </c>
      <c r="T25" s="144">
        <f t="shared" si="14"/>
        <v>0</v>
      </c>
      <c r="U25" s="144">
        <f t="shared" si="6"/>
        <v>0</v>
      </c>
      <c r="V25" s="145">
        <f t="shared" si="7"/>
        <v>0</v>
      </c>
      <c r="W25" s="144">
        <f t="shared" si="8"/>
        <v>0</v>
      </c>
      <c r="X25" s="145">
        <f t="shared" si="9"/>
        <v>0</v>
      </c>
      <c r="Y25" s="60">
        <f t="shared" si="10"/>
        <v>0</v>
      </c>
      <c r="Z25" s="117">
        <f t="shared" si="11"/>
        <v>0</v>
      </c>
    </row>
    <row r="26" spans="1:26" ht="24.95" customHeight="1" x14ac:dyDescent="0.25">
      <c r="A26" s="55"/>
      <c r="B26" s="2"/>
      <c r="C26" s="2"/>
      <c r="D26" s="3"/>
      <c r="E26" s="4"/>
      <c r="F26" s="5"/>
      <c r="G26" s="5"/>
      <c r="H26" s="6"/>
      <c r="I26" s="6"/>
      <c r="J26" s="141">
        <f t="shared" si="12"/>
        <v>0</v>
      </c>
      <c r="K26" s="223" t="str">
        <f>IF(J26&gt;0,IF(F26="","Inserire periodo in colonne F e G",IF(G26="","Inserire periodo in colonne F e G",IF(H26="","Inserire gg. presenza in colonna H",IF(J26&gt;L26,"Errore n. max giorni! Verificare periodo inserito",IF(M26="","Inserire Isee in colonna M",IF(NETWORKDAYS.INTL(F26,G26,11,'MENU TENDINA'!H$11:H$22)=J26,"ok","")))))),IF(AND(J26=0,F26&gt;0,G26&gt;0),"Inserire n. giorni colonne H/I",""))</f>
        <v/>
      </c>
      <c r="L26" s="142" t="str">
        <f>IF(J26&gt;0,NETWORKDAYS.INTL(F26,G26,11,'MENU TENDINA'!$H$11:$H$22),"")</f>
        <v/>
      </c>
      <c r="M26" s="7"/>
      <c r="N26" s="143">
        <f t="shared" si="0"/>
        <v>0</v>
      </c>
      <c r="O26" s="143">
        <f t="shared" si="1"/>
        <v>0</v>
      </c>
      <c r="P26" s="143">
        <f t="shared" si="2"/>
        <v>0</v>
      </c>
      <c r="Q26" s="143">
        <f t="shared" si="3"/>
        <v>0</v>
      </c>
      <c r="R26" s="25">
        <f t="shared" si="13"/>
        <v>0</v>
      </c>
      <c r="S26" s="24">
        <f t="shared" si="5"/>
        <v>0</v>
      </c>
      <c r="T26" s="144">
        <f t="shared" si="14"/>
        <v>0</v>
      </c>
      <c r="U26" s="144">
        <f t="shared" si="6"/>
        <v>0</v>
      </c>
      <c r="V26" s="145">
        <f t="shared" si="7"/>
        <v>0</v>
      </c>
      <c r="W26" s="144">
        <f t="shared" si="8"/>
        <v>0</v>
      </c>
      <c r="X26" s="145">
        <f t="shared" si="9"/>
        <v>0</v>
      </c>
      <c r="Y26" s="60">
        <f t="shared" si="10"/>
        <v>0</v>
      </c>
      <c r="Z26" s="117">
        <f t="shared" si="11"/>
        <v>0</v>
      </c>
    </row>
    <row r="27" spans="1:26" ht="24.95" customHeight="1" x14ac:dyDescent="0.25">
      <c r="A27" s="55"/>
      <c r="B27" s="2"/>
      <c r="C27" s="2"/>
      <c r="D27" s="3"/>
      <c r="E27" s="4"/>
      <c r="F27" s="5"/>
      <c r="G27" s="5"/>
      <c r="H27" s="6"/>
      <c r="I27" s="6"/>
      <c r="J27" s="141">
        <f t="shared" si="12"/>
        <v>0</v>
      </c>
      <c r="K27" s="223" t="str">
        <f>IF(J27&gt;0,IF(F27="","Inserire periodo in colonne F e G",IF(G27="","Inserire periodo in colonne F e G",IF(H27="","Inserire gg. presenza in colonna H",IF(J27&gt;L27,"Errore n. max giorni! Verificare periodo inserito",IF(M27="","Inserire Isee in colonna M",IF(NETWORKDAYS.INTL(F27,G27,11,'MENU TENDINA'!H$11:H$22)=J27,"ok","")))))),IF(AND(J27=0,F27&gt;0,G27&gt;0),"Inserire n. giorni colonne H/I",""))</f>
        <v/>
      </c>
      <c r="L27" s="142" t="str">
        <f>IF(J27&gt;0,NETWORKDAYS.INTL(F27,G27,11,'MENU TENDINA'!$H$11:$H$22),"")</f>
        <v/>
      </c>
      <c r="M27" s="7"/>
      <c r="N27" s="143">
        <f t="shared" si="0"/>
        <v>0</v>
      </c>
      <c r="O27" s="143">
        <f t="shared" si="1"/>
        <v>0</v>
      </c>
      <c r="P27" s="143">
        <f t="shared" si="2"/>
        <v>0</v>
      </c>
      <c r="Q27" s="143">
        <f t="shared" si="3"/>
        <v>0</v>
      </c>
      <c r="R27" s="25">
        <f t="shared" si="13"/>
        <v>0</v>
      </c>
      <c r="S27" s="24">
        <f t="shared" si="5"/>
        <v>0</v>
      </c>
      <c r="T27" s="144">
        <f t="shared" si="14"/>
        <v>0</v>
      </c>
      <c r="U27" s="144">
        <f t="shared" si="6"/>
        <v>0</v>
      </c>
      <c r="V27" s="145">
        <f t="shared" si="7"/>
        <v>0</v>
      </c>
      <c r="W27" s="144">
        <f t="shared" si="8"/>
        <v>0</v>
      </c>
      <c r="X27" s="145">
        <f t="shared" si="9"/>
        <v>0</v>
      </c>
      <c r="Y27" s="60">
        <f t="shared" si="10"/>
        <v>0</v>
      </c>
      <c r="Z27" s="117">
        <f t="shared" si="11"/>
        <v>0</v>
      </c>
    </row>
    <row r="28" spans="1:26" ht="24.95" customHeight="1" x14ac:dyDescent="0.25">
      <c r="A28" s="55"/>
      <c r="B28" s="2"/>
      <c r="C28" s="2"/>
      <c r="D28" s="3"/>
      <c r="E28" s="4"/>
      <c r="F28" s="5"/>
      <c r="G28" s="5"/>
      <c r="H28" s="6"/>
      <c r="I28" s="6"/>
      <c r="J28" s="141">
        <f t="shared" si="12"/>
        <v>0</v>
      </c>
      <c r="K28" s="223" t="str">
        <f>IF(J28&gt;0,IF(F28="","Inserire periodo in colonne F e G",IF(G28="","Inserire periodo in colonne F e G",IF(H28="","Inserire gg. presenza in colonna H",IF(J28&gt;L28,"Errore n. max giorni! Verificare periodo inserito",IF(M28="","Inserire Isee in colonna M",IF(NETWORKDAYS.INTL(F28,G28,11,'MENU TENDINA'!H$11:H$22)=J28,"ok","")))))),IF(AND(J28=0,F28&gt;0,G28&gt;0),"Inserire n. giorni colonne H/I",""))</f>
        <v/>
      </c>
      <c r="L28" s="142" t="str">
        <f>IF(J28&gt;0,NETWORKDAYS.INTL(F28,G28,11,'MENU TENDINA'!$H$11:$H$22),"")</f>
        <v/>
      </c>
      <c r="M28" s="7"/>
      <c r="N28" s="143">
        <f t="shared" si="0"/>
        <v>0</v>
      </c>
      <c r="O28" s="143">
        <f t="shared" si="1"/>
        <v>0</v>
      </c>
      <c r="P28" s="143">
        <f t="shared" si="2"/>
        <v>0</v>
      </c>
      <c r="Q28" s="143">
        <f t="shared" si="3"/>
        <v>0</v>
      </c>
      <c r="R28" s="25">
        <f t="shared" si="13"/>
        <v>0</v>
      </c>
      <c r="S28" s="24">
        <f t="shared" si="5"/>
        <v>0</v>
      </c>
      <c r="T28" s="144">
        <f t="shared" si="14"/>
        <v>0</v>
      </c>
      <c r="U28" s="144">
        <f t="shared" si="6"/>
        <v>0</v>
      </c>
      <c r="V28" s="145">
        <f t="shared" si="7"/>
        <v>0</v>
      </c>
      <c r="W28" s="144">
        <f t="shared" si="8"/>
        <v>0</v>
      </c>
      <c r="X28" s="145">
        <f t="shared" si="9"/>
        <v>0</v>
      </c>
      <c r="Y28" s="60">
        <f t="shared" si="10"/>
        <v>0</v>
      </c>
      <c r="Z28" s="117">
        <f t="shared" si="11"/>
        <v>0</v>
      </c>
    </row>
    <row r="29" spans="1:26" ht="24.95" customHeight="1" x14ac:dyDescent="0.25">
      <c r="A29" s="55"/>
      <c r="B29" s="2"/>
      <c r="C29" s="2"/>
      <c r="D29" s="3"/>
      <c r="E29" s="4"/>
      <c r="F29" s="5"/>
      <c r="G29" s="5"/>
      <c r="H29" s="6"/>
      <c r="I29" s="6"/>
      <c r="J29" s="141">
        <f t="shared" si="12"/>
        <v>0</v>
      </c>
      <c r="K29" s="223" t="str">
        <f>IF(J29&gt;0,IF(F29="","Inserire periodo in colonne F e G",IF(G29="","Inserire periodo in colonne F e G",IF(H29="","Inserire gg. presenza in colonna H",IF(J29&gt;L29,"Errore n. max giorni! Verificare periodo inserito",IF(M29="","Inserire Isee in colonna M",IF(NETWORKDAYS.INTL(F29,G29,11,'MENU TENDINA'!H$11:H$22)=J29,"ok","")))))),IF(AND(J29=0,F29&gt;0,G29&gt;0),"Inserire n. giorni colonne H/I",""))</f>
        <v/>
      </c>
      <c r="L29" s="142" t="str">
        <f>IF(J29&gt;0,NETWORKDAYS.INTL(F29,G29,11,'MENU TENDINA'!$H$11:$H$22),"")</f>
        <v/>
      </c>
      <c r="M29" s="7"/>
      <c r="N29" s="143">
        <f t="shared" si="0"/>
        <v>0</v>
      </c>
      <c r="O29" s="143">
        <f t="shared" si="1"/>
        <v>0</v>
      </c>
      <c r="P29" s="143">
        <f t="shared" si="2"/>
        <v>0</v>
      </c>
      <c r="Q29" s="143">
        <f t="shared" si="3"/>
        <v>0</v>
      </c>
      <c r="R29" s="25">
        <f t="shared" si="13"/>
        <v>0</v>
      </c>
      <c r="S29" s="24">
        <f t="shared" si="5"/>
        <v>0</v>
      </c>
      <c r="T29" s="144">
        <f t="shared" si="14"/>
        <v>0</v>
      </c>
      <c r="U29" s="144">
        <f t="shared" si="6"/>
        <v>0</v>
      </c>
      <c r="V29" s="145">
        <f t="shared" si="7"/>
        <v>0</v>
      </c>
      <c r="W29" s="144">
        <f t="shared" si="8"/>
        <v>0</v>
      </c>
      <c r="X29" s="145">
        <f t="shared" si="9"/>
        <v>0</v>
      </c>
      <c r="Y29" s="60">
        <f t="shared" si="10"/>
        <v>0</v>
      </c>
      <c r="Z29" s="117">
        <f t="shared" si="11"/>
        <v>0</v>
      </c>
    </row>
    <row r="30" spans="1:26" ht="24.95" customHeight="1" x14ac:dyDescent="0.25">
      <c r="A30" s="55"/>
      <c r="B30" s="2"/>
      <c r="C30" s="2"/>
      <c r="D30" s="3"/>
      <c r="E30" s="4"/>
      <c r="F30" s="5"/>
      <c r="G30" s="5"/>
      <c r="H30" s="6"/>
      <c r="I30" s="6"/>
      <c r="J30" s="141">
        <f t="shared" si="12"/>
        <v>0</v>
      </c>
      <c r="K30" s="223" t="str">
        <f>IF(J30&gt;0,IF(F30="","Inserire periodo in colonne F e G",IF(G30="","Inserire periodo in colonne F e G",IF(H30="","Inserire gg. presenza in colonna H",IF(J30&gt;L30,"Errore n. max giorni! Verificare periodo inserito",IF(M30="","Inserire Isee in colonna M",IF(NETWORKDAYS.INTL(F30,G30,11,'MENU TENDINA'!H$11:H$22)=J30,"ok","")))))),IF(AND(J30=0,F30&gt;0,G30&gt;0),"Inserire n. giorni colonne H/I",""))</f>
        <v/>
      </c>
      <c r="L30" s="142" t="str">
        <f>IF(J30&gt;0,NETWORKDAYS.INTL(F30,G30,11,'MENU TENDINA'!$H$11:$H$22),"")</f>
        <v/>
      </c>
      <c r="M30" s="7"/>
      <c r="N30" s="143">
        <f t="shared" si="0"/>
        <v>0</v>
      </c>
      <c r="O30" s="143">
        <f t="shared" si="1"/>
        <v>0</v>
      </c>
      <c r="P30" s="143">
        <f t="shared" si="2"/>
        <v>0</v>
      </c>
      <c r="Q30" s="143">
        <f t="shared" si="3"/>
        <v>0</v>
      </c>
      <c r="R30" s="25">
        <f t="shared" si="13"/>
        <v>0</v>
      </c>
      <c r="S30" s="24">
        <f t="shared" si="5"/>
        <v>0</v>
      </c>
      <c r="T30" s="144">
        <f t="shared" si="14"/>
        <v>0</v>
      </c>
      <c r="U30" s="144">
        <f t="shared" si="6"/>
        <v>0</v>
      </c>
      <c r="V30" s="145">
        <f t="shared" si="7"/>
        <v>0</v>
      </c>
      <c r="W30" s="144">
        <f t="shared" si="8"/>
        <v>0</v>
      </c>
      <c r="X30" s="145">
        <f t="shared" si="9"/>
        <v>0</v>
      </c>
      <c r="Y30" s="60">
        <f t="shared" si="10"/>
        <v>0</v>
      </c>
      <c r="Z30" s="117">
        <f t="shared" si="11"/>
        <v>0</v>
      </c>
    </row>
    <row r="31" spans="1:26" ht="24.95" customHeight="1" x14ac:dyDescent="0.25">
      <c r="A31" s="55"/>
      <c r="B31" s="2"/>
      <c r="C31" s="2"/>
      <c r="D31" s="3"/>
      <c r="E31" s="4"/>
      <c r="F31" s="5"/>
      <c r="G31" s="5"/>
      <c r="H31" s="6"/>
      <c r="I31" s="6"/>
      <c r="J31" s="141">
        <f t="shared" si="12"/>
        <v>0</v>
      </c>
      <c r="K31" s="223" t="str">
        <f>IF(J31&gt;0,IF(F31="","Inserire periodo in colonne F e G",IF(G31="","Inserire periodo in colonne F e G",IF(H31="","Inserire gg. presenza in colonna H",IF(J31&gt;L31,"Errore n. max giorni! Verificare periodo inserito",IF(M31="","Inserire Isee in colonna M",IF(NETWORKDAYS.INTL(F31,G31,11,'MENU TENDINA'!H$11:H$22)=J31,"ok","")))))),IF(AND(J31=0,F31&gt;0,G31&gt;0),"Inserire n. giorni colonne H/I",""))</f>
        <v/>
      </c>
      <c r="L31" s="142" t="str">
        <f>IF(J31&gt;0,NETWORKDAYS.INTL(F31,G31,11,'MENU TENDINA'!$H$11:$H$22),"")</f>
        <v/>
      </c>
      <c r="M31" s="7"/>
      <c r="N31" s="143">
        <f t="shared" si="0"/>
        <v>0</v>
      </c>
      <c r="O31" s="143">
        <f t="shared" si="1"/>
        <v>0</v>
      </c>
      <c r="P31" s="143">
        <f t="shared" si="2"/>
        <v>0</v>
      </c>
      <c r="Q31" s="143">
        <f t="shared" si="3"/>
        <v>0</v>
      </c>
      <c r="R31" s="25">
        <f t="shared" si="13"/>
        <v>0</v>
      </c>
      <c r="S31" s="24">
        <f t="shared" si="5"/>
        <v>0</v>
      </c>
      <c r="T31" s="144">
        <f t="shared" si="14"/>
        <v>0</v>
      </c>
      <c r="U31" s="144">
        <f t="shared" si="6"/>
        <v>0</v>
      </c>
      <c r="V31" s="145">
        <f t="shared" si="7"/>
        <v>0</v>
      </c>
      <c r="W31" s="144">
        <f t="shared" si="8"/>
        <v>0</v>
      </c>
      <c r="X31" s="145">
        <f t="shared" si="9"/>
        <v>0</v>
      </c>
      <c r="Y31" s="60">
        <f t="shared" si="10"/>
        <v>0</v>
      </c>
      <c r="Z31" s="117">
        <f t="shared" si="11"/>
        <v>0</v>
      </c>
    </row>
    <row r="32" spans="1:26" ht="24.95" customHeight="1" x14ac:dyDescent="0.25">
      <c r="A32" s="55"/>
      <c r="B32" s="2"/>
      <c r="C32" s="2"/>
      <c r="D32" s="3"/>
      <c r="E32" s="4"/>
      <c r="F32" s="5"/>
      <c r="G32" s="5"/>
      <c r="H32" s="6"/>
      <c r="I32" s="6"/>
      <c r="J32" s="141">
        <f t="shared" si="12"/>
        <v>0</v>
      </c>
      <c r="K32" s="223" t="str">
        <f>IF(J32&gt;0,IF(F32="","Inserire periodo in colonne F e G",IF(G32="","Inserire periodo in colonne F e G",IF(H32="","Inserire gg. presenza in colonna H",IF(J32&gt;L32,"Errore n. max giorni! Verificare periodo inserito",IF(M32="","Inserire Isee in colonna M",IF(NETWORKDAYS.INTL(F32,G32,11,'MENU TENDINA'!H$11:H$22)=J32,"ok","")))))),IF(AND(J32=0,F32&gt;0,G32&gt;0),"Inserire n. giorni colonne H/I",""))</f>
        <v/>
      </c>
      <c r="L32" s="142" t="str">
        <f>IF(J32&gt;0,NETWORKDAYS.INTL(F32,G32,11,'MENU TENDINA'!$H$11:$H$22),"")</f>
        <v/>
      </c>
      <c r="M32" s="7"/>
      <c r="N32" s="143">
        <f t="shared" si="0"/>
        <v>0</v>
      </c>
      <c r="O32" s="143">
        <f t="shared" si="1"/>
        <v>0</v>
      </c>
      <c r="P32" s="143">
        <f t="shared" si="2"/>
        <v>0</v>
      </c>
      <c r="Q32" s="143">
        <f t="shared" si="3"/>
        <v>0</v>
      </c>
      <c r="R32" s="25">
        <f t="shared" si="13"/>
        <v>0</v>
      </c>
      <c r="S32" s="24">
        <f t="shared" si="5"/>
        <v>0</v>
      </c>
      <c r="T32" s="144">
        <f t="shared" si="14"/>
        <v>0</v>
      </c>
      <c r="U32" s="144">
        <f t="shared" si="6"/>
        <v>0</v>
      </c>
      <c r="V32" s="145">
        <f t="shared" si="7"/>
        <v>0</v>
      </c>
      <c r="W32" s="144">
        <f t="shared" si="8"/>
        <v>0</v>
      </c>
      <c r="X32" s="145">
        <f t="shared" si="9"/>
        <v>0</v>
      </c>
      <c r="Y32" s="60">
        <f t="shared" si="10"/>
        <v>0</v>
      </c>
      <c r="Z32" s="117">
        <f t="shared" si="11"/>
        <v>0</v>
      </c>
    </row>
    <row r="33" spans="1:26" ht="24.95" customHeight="1" x14ac:dyDescent="0.25">
      <c r="A33" s="55"/>
      <c r="B33" s="2"/>
      <c r="C33" s="2"/>
      <c r="D33" s="3"/>
      <c r="E33" s="4"/>
      <c r="F33" s="5"/>
      <c r="G33" s="5"/>
      <c r="H33" s="6"/>
      <c r="I33" s="6"/>
      <c r="J33" s="141">
        <f t="shared" si="12"/>
        <v>0</v>
      </c>
      <c r="K33" s="223" t="str">
        <f>IF(J33&gt;0,IF(F33="","Inserire periodo in colonne F e G",IF(G33="","Inserire periodo in colonne F e G",IF(H33="","Inserire gg. presenza in colonna H",IF(J33&gt;L33,"Errore n. max giorni! Verificare periodo inserito",IF(M33="","Inserire Isee in colonna M",IF(NETWORKDAYS.INTL(F33,G33,11,'MENU TENDINA'!H$11:H$22)=J33,"ok","")))))),IF(AND(J33=0,F33&gt;0,G33&gt;0),"Inserire n. giorni colonne H/I",""))</f>
        <v/>
      </c>
      <c r="L33" s="142" t="str">
        <f>IF(J33&gt;0,NETWORKDAYS.INTL(F33,G33,11,'MENU TENDINA'!$H$11:$H$22),"")</f>
        <v/>
      </c>
      <c r="M33" s="7"/>
      <c r="N33" s="143">
        <f t="shared" si="0"/>
        <v>0</v>
      </c>
      <c r="O33" s="143">
        <f t="shared" si="1"/>
        <v>0</v>
      </c>
      <c r="P33" s="143">
        <f t="shared" si="2"/>
        <v>0</v>
      </c>
      <c r="Q33" s="143">
        <f t="shared" si="3"/>
        <v>0</v>
      </c>
      <c r="R33" s="25">
        <f t="shared" si="13"/>
        <v>0</v>
      </c>
      <c r="S33" s="24">
        <f t="shared" si="5"/>
        <v>0</v>
      </c>
      <c r="T33" s="144">
        <f t="shared" si="14"/>
        <v>0</v>
      </c>
      <c r="U33" s="144">
        <f t="shared" si="6"/>
        <v>0</v>
      </c>
      <c r="V33" s="145">
        <f t="shared" si="7"/>
        <v>0</v>
      </c>
      <c r="W33" s="144">
        <f t="shared" si="8"/>
        <v>0</v>
      </c>
      <c r="X33" s="145">
        <f t="shared" si="9"/>
        <v>0</v>
      </c>
      <c r="Y33" s="60">
        <f t="shared" si="10"/>
        <v>0</v>
      </c>
      <c r="Z33" s="117">
        <f t="shared" si="11"/>
        <v>0</v>
      </c>
    </row>
    <row r="34" spans="1:26" ht="24.95" customHeight="1" x14ac:dyDescent="0.25">
      <c r="A34" s="55"/>
      <c r="B34" s="2"/>
      <c r="C34" s="2"/>
      <c r="D34" s="3"/>
      <c r="E34" s="4"/>
      <c r="F34" s="5"/>
      <c r="G34" s="5"/>
      <c r="H34" s="6"/>
      <c r="I34" s="6"/>
      <c r="J34" s="141">
        <f t="shared" si="12"/>
        <v>0</v>
      </c>
      <c r="K34" s="223" t="str">
        <f>IF(J34&gt;0,IF(F34="","Inserire periodo in colonne F e G",IF(G34="","Inserire periodo in colonne F e G",IF(H34="","Inserire gg. presenza in colonna H",IF(J34&gt;L34,"Errore n. max giorni! Verificare periodo inserito",IF(M34="","Inserire Isee in colonna M",IF(NETWORKDAYS.INTL(F34,G34,11,'MENU TENDINA'!H$11:H$22)=J34,"ok","")))))),IF(AND(J34=0,F34&gt;0,G34&gt;0),"Inserire n. giorni colonne H/I",""))</f>
        <v/>
      </c>
      <c r="L34" s="142" t="str">
        <f>IF(J34&gt;0,NETWORKDAYS.INTL(F34,G34,11,'MENU TENDINA'!$H$11:$H$22),"")</f>
        <v/>
      </c>
      <c r="M34" s="7"/>
      <c r="N34" s="143">
        <f t="shared" si="0"/>
        <v>0</v>
      </c>
      <c r="O34" s="143">
        <f t="shared" si="1"/>
        <v>0</v>
      </c>
      <c r="P34" s="143">
        <f t="shared" si="2"/>
        <v>0</v>
      </c>
      <c r="Q34" s="143">
        <f t="shared" si="3"/>
        <v>0</v>
      </c>
      <c r="R34" s="25">
        <f t="shared" si="13"/>
        <v>0</v>
      </c>
      <c r="S34" s="24">
        <f t="shared" si="5"/>
        <v>0</v>
      </c>
      <c r="T34" s="144">
        <f t="shared" si="14"/>
        <v>0</v>
      </c>
      <c r="U34" s="144">
        <f t="shared" si="6"/>
        <v>0</v>
      </c>
      <c r="V34" s="145">
        <f t="shared" si="7"/>
        <v>0</v>
      </c>
      <c r="W34" s="144">
        <f t="shared" si="8"/>
        <v>0</v>
      </c>
      <c r="X34" s="145">
        <f t="shared" si="9"/>
        <v>0</v>
      </c>
      <c r="Y34" s="60">
        <f t="shared" si="10"/>
        <v>0</v>
      </c>
      <c r="Z34" s="117">
        <f t="shared" si="11"/>
        <v>0</v>
      </c>
    </row>
    <row r="35" spans="1:26" ht="24.95" customHeight="1" x14ac:dyDescent="0.25">
      <c r="A35" s="55"/>
      <c r="B35" s="2"/>
      <c r="C35" s="2"/>
      <c r="D35" s="3"/>
      <c r="E35" s="4"/>
      <c r="F35" s="5"/>
      <c r="G35" s="5"/>
      <c r="H35" s="6"/>
      <c r="I35" s="6"/>
      <c r="J35" s="141">
        <f t="shared" si="12"/>
        <v>0</v>
      </c>
      <c r="K35" s="223" t="str">
        <f>IF(J35&gt;0,IF(F35="","Inserire periodo in colonne F e G",IF(G35="","Inserire periodo in colonne F e G",IF(H35="","Inserire gg. presenza in colonna H",IF(J35&gt;L35,"Errore n. max giorni! Verificare periodo inserito",IF(M35="","Inserire Isee in colonna M",IF(NETWORKDAYS.INTL(F35,G35,11,'MENU TENDINA'!H$11:H$22)=J35,"ok","")))))),IF(AND(J35=0,F35&gt;0,G35&gt;0),"Inserire n. giorni colonne H/I",""))</f>
        <v/>
      </c>
      <c r="L35" s="142" t="str">
        <f>IF(J35&gt;0,NETWORKDAYS.INTL(F35,G35,11,'MENU TENDINA'!$H$11:$H$22),"")</f>
        <v/>
      </c>
      <c r="M35" s="7"/>
      <c r="N35" s="143">
        <f t="shared" si="0"/>
        <v>0</v>
      </c>
      <c r="O35" s="143">
        <f t="shared" si="1"/>
        <v>0</v>
      </c>
      <c r="P35" s="143">
        <f t="shared" si="2"/>
        <v>0</v>
      </c>
      <c r="Q35" s="143">
        <f t="shared" si="3"/>
        <v>0</v>
      </c>
      <c r="R35" s="25">
        <f t="shared" si="13"/>
        <v>0</v>
      </c>
      <c r="S35" s="24">
        <f t="shared" si="5"/>
        <v>0</v>
      </c>
      <c r="T35" s="144">
        <f t="shared" si="14"/>
        <v>0</v>
      </c>
      <c r="U35" s="144">
        <f t="shared" si="6"/>
        <v>0</v>
      </c>
      <c r="V35" s="145">
        <f t="shared" si="7"/>
        <v>0</v>
      </c>
      <c r="W35" s="144">
        <f t="shared" si="8"/>
        <v>0</v>
      </c>
      <c r="X35" s="145">
        <f t="shared" si="9"/>
        <v>0</v>
      </c>
      <c r="Y35" s="60">
        <f t="shared" si="10"/>
        <v>0</v>
      </c>
      <c r="Z35" s="117">
        <f t="shared" si="11"/>
        <v>0</v>
      </c>
    </row>
    <row r="36" spans="1:26" ht="24.95" customHeight="1" x14ac:dyDescent="0.25">
      <c r="A36" s="55"/>
      <c r="B36" s="2"/>
      <c r="C36" s="2"/>
      <c r="D36" s="3"/>
      <c r="E36" s="4"/>
      <c r="F36" s="5"/>
      <c r="G36" s="5"/>
      <c r="H36" s="6"/>
      <c r="I36" s="6"/>
      <c r="J36" s="141">
        <f t="shared" si="12"/>
        <v>0</v>
      </c>
      <c r="K36" s="223" t="str">
        <f>IF(J36&gt;0,IF(F36="","Inserire periodo in colonne F e G",IF(G36="","Inserire periodo in colonne F e G",IF(H36="","Inserire gg. presenza in colonna H",IF(J36&gt;L36,"Errore n. max giorni! Verificare periodo inserito",IF(M36="","Inserire Isee in colonna M",IF(NETWORKDAYS.INTL(F36,G36,11,'MENU TENDINA'!H$11:H$22)=J36,"ok","")))))),IF(AND(J36=0,F36&gt;0,G36&gt;0),"Inserire n. giorni colonne H/I",""))</f>
        <v/>
      </c>
      <c r="L36" s="142" t="str">
        <f>IF(J36&gt;0,NETWORKDAYS.INTL(F36,G36,11,'MENU TENDINA'!$H$11:$H$22),"")</f>
        <v/>
      </c>
      <c r="M36" s="7"/>
      <c r="N36" s="143">
        <f t="shared" si="0"/>
        <v>0</v>
      </c>
      <c r="O36" s="143">
        <f t="shared" si="1"/>
        <v>0</v>
      </c>
      <c r="P36" s="143">
        <f t="shared" si="2"/>
        <v>0</v>
      </c>
      <c r="Q36" s="143">
        <f t="shared" si="3"/>
        <v>0</v>
      </c>
      <c r="R36" s="25">
        <f t="shared" si="13"/>
        <v>0</v>
      </c>
      <c r="S36" s="24">
        <f t="shared" si="5"/>
        <v>0</v>
      </c>
      <c r="T36" s="144">
        <f t="shared" si="14"/>
        <v>0</v>
      </c>
      <c r="U36" s="144">
        <f t="shared" si="6"/>
        <v>0</v>
      </c>
      <c r="V36" s="145">
        <f t="shared" si="7"/>
        <v>0</v>
      </c>
      <c r="W36" s="144">
        <f t="shared" si="8"/>
        <v>0</v>
      </c>
      <c r="X36" s="145">
        <f t="shared" si="9"/>
        <v>0</v>
      </c>
      <c r="Y36" s="60">
        <f t="shared" si="10"/>
        <v>0</v>
      </c>
      <c r="Z36" s="117">
        <f t="shared" si="11"/>
        <v>0</v>
      </c>
    </row>
    <row r="37" spans="1:26" ht="24.95" customHeight="1" x14ac:dyDescent="0.25">
      <c r="A37" s="55"/>
      <c r="B37" s="2"/>
      <c r="C37" s="2"/>
      <c r="D37" s="3"/>
      <c r="E37" s="4"/>
      <c r="F37" s="5"/>
      <c r="G37" s="5"/>
      <c r="H37" s="6"/>
      <c r="I37" s="6"/>
      <c r="J37" s="141">
        <f t="shared" si="12"/>
        <v>0</v>
      </c>
      <c r="K37" s="223" t="str">
        <f>IF(J37&gt;0,IF(F37="","Inserire periodo in colonne F e G",IF(G37="","Inserire periodo in colonne F e G",IF(H37="","Inserire gg. presenza in colonna H",IF(J37&gt;L37,"Errore n. max giorni! Verificare periodo inserito",IF(M37="","Inserire Isee in colonna M",IF(NETWORKDAYS.INTL(F37,G37,11,'MENU TENDINA'!H$11:H$22)=J37,"ok","")))))),IF(AND(J37=0,F37&gt;0,G37&gt;0),"Inserire n. giorni colonne H/I",""))</f>
        <v/>
      </c>
      <c r="L37" s="142" t="str">
        <f>IF(J37&gt;0,NETWORKDAYS.INTL(F37,G37,11,'MENU TENDINA'!$H$11:$H$22),"")</f>
        <v/>
      </c>
      <c r="M37" s="7"/>
      <c r="N37" s="143">
        <f t="shared" si="0"/>
        <v>0</v>
      </c>
      <c r="O37" s="143">
        <f t="shared" si="1"/>
        <v>0</v>
      </c>
      <c r="P37" s="143">
        <f t="shared" si="2"/>
        <v>0</v>
      </c>
      <c r="Q37" s="143">
        <f t="shared" si="3"/>
        <v>0</v>
      </c>
      <c r="R37" s="25">
        <f t="shared" si="13"/>
        <v>0</v>
      </c>
      <c r="S37" s="24">
        <f t="shared" si="5"/>
        <v>0</v>
      </c>
      <c r="T37" s="144">
        <f t="shared" si="14"/>
        <v>0</v>
      </c>
      <c r="U37" s="144">
        <f t="shared" si="6"/>
        <v>0</v>
      </c>
      <c r="V37" s="145">
        <f t="shared" si="7"/>
        <v>0</v>
      </c>
      <c r="W37" s="144">
        <f t="shared" si="8"/>
        <v>0</v>
      </c>
      <c r="X37" s="145">
        <f t="shared" si="9"/>
        <v>0</v>
      </c>
      <c r="Y37" s="60">
        <f t="shared" si="10"/>
        <v>0</v>
      </c>
      <c r="Z37" s="117">
        <f t="shared" si="11"/>
        <v>0</v>
      </c>
    </row>
    <row r="38" spans="1:26" ht="24.95" customHeight="1" x14ac:dyDescent="0.25">
      <c r="A38" s="55"/>
      <c r="B38" s="2"/>
      <c r="C38" s="2"/>
      <c r="D38" s="3"/>
      <c r="E38" s="4"/>
      <c r="F38" s="5"/>
      <c r="G38" s="5"/>
      <c r="H38" s="6"/>
      <c r="I38" s="6"/>
      <c r="J38" s="141">
        <f t="shared" si="12"/>
        <v>0</v>
      </c>
      <c r="K38" s="223" t="str">
        <f>IF(J38&gt;0,IF(F38="","Inserire periodo in colonne F e G",IF(G38="","Inserire periodo in colonne F e G",IF(H38="","Inserire gg. presenza in colonna H",IF(J38&gt;L38,"Errore n. max giorni! Verificare periodo inserito",IF(M38="","Inserire Isee in colonna M",IF(NETWORKDAYS.INTL(F38,G38,11,'MENU TENDINA'!H$11:H$22)=J38,"ok","")))))),IF(AND(J38=0,F38&gt;0,G38&gt;0),"Inserire n. giorni colonne H/I",""))</f>
        <v/>
      </c>
      <c r="L38" s="142" t="str">
        <f>IF(J38&gt;0,NETWORKDAYS.INTL(F38,G38,11,'MENU TENDINA'!$H$11:$H$22),"")</f>
        <v/>
      </c>
      <c r="M38" s="7"/>
      <c r="N38" s="143">
        <f t="shared" ref="N38:N69" si="15">IF(H38&gt;0,30.78,0)</f>
        <v>0</v>
      </c>
      <c r="O38" s="143">
        <f t="shared" ref="O38:O69" si="16">IF(I38&gt;0,20.29,0)</f>
        <v>0</v>
      </c>
      <c r="P38" s="143">
        <f t="shared" ref="P38:P69" si="17">ROUND(H38*N38,2)</f>
        <v>0</v>
      </c>
      <c r="Q38" s="143">
        <f t="shared" ref="Q38:Q69" si="18">ROUND(I38*O38,2)</f>
        <v>0</v>
      </c>
      <c r="R38" s="25">
        <f t="shared" si="13"/>
        <v>0</v>
      </c>
      <c r="S38" s="24">
        <f t="shared" ref="S38:S69" si="19">IF(M38=0,0,IF((M38&lt;5000),5000,M38))</f>
        <v>0</v>
      </c>
      <c r="T38" s="144">
        <f t="shared" si="14"/>
        <v>0</v>
      </c>
      <c r="U38" s="144">
        <f t="shared" ref="U38:U69" si="20">IF(H38&gt;0,ROUND((T38*N38),2),0)</f>
        <v>0</v>
      </c>
      <c r="V38" s="145">
        <f t="shared" ref="V38:V69" si="21">IF(H38&gt;0,ROUND(N38-U38,2),0)</f>
        <v>0</v>
      </c>
      <c r="W38" s="144">
        <f t="shared" ref="W38:W69" si="22">IF(I38&gt;0,(ROUND((T38*O38),2)),0)</f>
        <v>0</v>
      </c>
      <c r="X38" s="145">
        <f t="shared" ref="X38:X69" si="23">IF(I38&gt;0,ROUND(O38-W38,2),0)</f>
        <v>0</v>
      </c>
      <c r="Y38" s="60">
        <f t="shared" ref="Y38:Y69" si="24">ROUND((U38*H38)+(W38*I38),2)</f>
        <v>0</v>
      </c>
      <c r="Z38" s="117">
        <f t="shared" ref="Z38:Z69" si="25">IF(J38&gt;0,ROUND((V38*H38)+(X38*I38),2),0)</f>
        <v>0</v>
      </c>
    </row>
    <row r="39" spans="1:26" ht="24.95" customHeight="1" x14ac:dyDescent="0.25">
      <c r="A39" s="55"/>
      <c r="B39" s="2"/>
      <c r="C39" s="2"/>
      <c r="D39" s="3"/>
      <c r="E39" s="4"/>
      <c r="F39" s="5"/>
      <c r="G39" s="5"/>
      <c r="H39" s="6"/>
      <c r="I39" s="6"/>
      <c r="J39" s="141">
        <f t="shared" si="12"/>
        <v>0</v>
      </c>
      <c r="K39" s="223" t="str">
        <f>IF(J39&gt;0,IF(F39="","Inserire periodo in colonne F e G",IF(G39="","Inserire periodo in colonne F e G",IF(H39="","Inserire gg. presenza in colonna H",IF(J39&gt;L39,"Errore n. max giorni! Verificare periodo inserito",IF(M39="","Inserire Isee in colonna M",IF(NETWORKDAYS.INTL(F39,G39,11,'MENU TENDINA'!H$11:H$22)=J39,"ok","")))))),IF(AND(J39=0,F39&gt;0,G39&gt;0),"Inserire n. giorni colonne H/I",""))</f>
        <v/>
      </c>
      <c r="L39" s="142" t="str">
        <f>IF(J39&gt;0,NETWORKDAYS.INTL(F39,G39,11,'MENU TENDINA'!$H$11:$H$22),"")</f>
        <v/>
      </c>
      <c r="M39" s="7"/>
      <c r="N39" s="143">
        <f t="shared" si="15"/>
        <v>0</v>
      </c>
      <c r="O39" s="143">
        <f t="shared" si="16"/>
        <v>0</v>
      </c>
      <c r="P39" s="143">
        <f t="shared" si="17"/>
        <v>0</v>
      </c>
      <c r="Q39" s="143">
        <f t="shared" si="18"/>
        <v>0</v>
      </c>
      <c r="R39" s="25">
        <f t="shared" si="13"/>
        <v>0</v>
      </c>
      <c r="S39" s="24">
        <f t="shared" si="19"/>
        <v>0</v>
      </c>
      <c r="T39" s="144">
        <f t="shared" si="14"/>
        <v>0</v>
      </c>
      <c r="U39" s="144">
        <f t="shared" si="20"/>
        <v>0</v>
      </c>
      <c r="V39" s="145">
        <f t="shared" si="21"/>
        <v>0</v>
      </c>
      <c r="W39" s="144">
        <f t="shared" si="22"/>
        <v>0</v>
      </c>
      <c r="X39" s="145">
        <f t="shared" si="23"/>
        <v>0</v>
      </c>
      <c r="Y39" s="60">
        <f t="shared" si="24"/>
        <v>0</v>
      </c>
      <c r="Z39" s="117">
        <f t="shared" si="25"/>
        <v>0</v>
      </c>
    </row>
    <row r="40" spans="1:26" ht="24.95" customHeight="1" x14ac:dyDescent="0.25">
      <c r="A40" s="55"/>
      <c r="B40" s="2"/>
      <c r="C40" s="2"/>
      <c r="D40" s="3"/>
      <c r="E40" s="4"/>
      <c r="F40" s="5"/>
      <c r="G40" s="5"/>
      <c r="H40" s="6"/>
      <c r="I40" s="6"/>
      <c r="J40" s="141">
        <f t="shared" si="12"/>
        <v>0</v>
      </c>
      <c r="K40" s="223" t="str">
        <f>IF(J40&gt;0,IF(F40="","Inserire periodo in colonne F e G",IF(G40="","Inserire periodo in colonne F e G",IF(H40="","Inserire gg. presenza in colonna H",IF(J40&gt;L40,"Errore n. max giorni! Verificare periodo inserito",IF(M40="","Inserire Isee in colonna M",IF(NETWORKDAYS.INTL(F40,G40,11,'MENU TENDINA'!H$11:H$22)=J40,"ok","")))))),IF(AND(J40=0,F40&gt;0,G40&gt;0),"Inserire n. giorni colonne H/I",""))</f>
        <v/>
      </c>
      <c r="L40" s="142" t="str">
        <f>IF(J40&gt;0,NETWORKDAYS.INTL(F40,G40,11,'MENU TENDINA'!$H$11:$H$22),"")</f>
        <v/>
      </c>
      <c r="M40" s="7"/>
      <c r="N40" s="143">
        <f t="shared" si="15"/>
        <v>0</v>
      </c>
      <c r="O40" s="143">
        <f t="shared" si="16"/>
        <v>0</v>
      </c>
      <c r="P40" s="143">
        <f t="shared" si="17"/>
        <v>0</v>
      </c>
      <c r="Q40" s="143">
        <f t="shared" si="18"/>
        <v>0</v>
      </c>
      <c r="R40" s="25">
        <f t="shared" si="13"/>
        <v>0</v>
      </c>
      <c r="S40" s="24">
        <f t="shared" si="19"/>
        <v>0</v>
      </c>
      <c r="T40" s="144">
        <f t="shared" si="14"/>
        <v>0</v>
      </c>
      <c r="U40" s="144">
        <f t="shared" si="20"/>
        <v>0</v>
      </c>
      <c r="V40" s="145">
        <f t="shared" si="21"/>
        <v>0</v>
      </c>
      <c r="W40" s="144">
        <f t="shared" si="22"/>
        <v>0</v>
      </c>
      <c r="X40" s="145">
        <f t="shared" si="23"/>
        <v>0</v>
      </c>
      <c r="Y40" s="60">
        <f t="shared" si="24"/>
        <v>0</v>
      </c>
      <c r="Z40" s="117">
        <f t="shared" si="25"/>
        <v>0</v>
      </c>
    </row>
    <row r="41" spans="1:26" ht="24.95" customHeight="1" x14ac:dyDescent="0.25">
      <c r="A41" s="55"/>
      <c r="B41" s="2"/>
      <c r="C41" s="2"/>
      <c r="D41" s="3"/>
      <c r="E41" s="4"/>
      <c r="F41" s="5"/>
      <c r="G41" s="5"/>
      <c r="H41" s="6"/>
      <c r="I41" s="6"/>
      <c r="J41" s="141">
        <f t="shared" si="12"/>
        <v>0</v>
      </c>
      <c r="K41" s="223" t="str">
        <f>IF(J41&gt;0,IF(F41="","Inserire periodo in colonne F e G",IF(G41="","Inserire periodo in colonne F e G",IF(H41="","Inserire gg. presenza in colonna H",IF(J41&gt;L41,"Errore n. max giorni! Verificare periodo inserito",IF(M41="","Inserire Isee in colonna M",IF(NETWORKDAYS.INTL(F41,G41,11,'MENU TENDINA'!H$11:H$22)=J41,"ok","")))))),IF(AND(J41=0,F41&gt;0,G41&gt;0),"Inserire n. giorni colonne H/I",""))</f>
        <v/>
      </c>
      <c r="L41" s="142" t="str">
        <f>IF(J41&gt;0,NETWORKDAYS.INTL(F41,G41,11,'MENU TENDINA'!$H$11:$H$22),"")</f>
        <v/>
      </c>
      <c r="M41" s="7"/>
      <c r="N41" s="143">
        <f t="shared" si="15"/>
        <v>0</v>
      </c>
      <c r="O41" s="143">
        <f t="shared" si="16"/>
        <v>0</v>
      </c>
      <c r="P41" s="143">
        <f t="shared" si="17"/>
        <v>0</v>
      </c>
      <c r="Q41" s="143">
        <f t="shared" si="18"/>
        <v>0</v>
      </c>
      <c r="R41" s="25">
        <f t="shared" si="13"/>
        <v>0</v>
      </c>
      <c r="S41" s="24">
        <f t="shared" si="19"/>
        <v>0</v>
      </c>
      <c r="T41" s="144">
        <f t="shared" si="14"/>
        <v>0</v>
      </c>
      <c r="U41" s="144">
        <f t="shared" si="20"/>
        <v>0</v>
      </c>
      <c r="V41" s="145">
        <f t="shared" si="21"/>
        <v>0</v>
      </c>
      <c r="W41" s="144">
        <f t="shared" si="22"/>
        <v>0</v>
      </c>
      <c r="X41" s="145">
        <f t="shared" si="23"/>
        <v>0</v>
      </c>
      <c r="Y41" s="60">
        <f t="shared" si="24"/>
        <v>0</v>
      </c>
      <c r="Z41" s="117">
        <f t="shared" si="25"/>
        <v>0</v>
      </c>
    </row>
    <row r="42" spans="1:26" ht="24.95" customHeight="1" x14ac:dyDescent="0.25">
      <c r="A42" s="55"/>
      <c r="B42" s="2"/>
      <c r="C42" s="2"/>
      <c r="D42" s="3"/>
      <c r="E42" s="4"/>
      <c r="F42" s="5"/>
      <c r="G42" s="5"/>
      <c r="H42" s="6"/>
      <c r="I42" s="6"/>
      <c r="J42" s="141">
        <f t="shared" si="12"/>
        <v>0</v>
      </c>
      <c r="K42" s="223" t="str">
        <f>IF(J42&gt;0,IF(F42="","Inserire periodo in colonne F e G",IF(G42="","Inserire periodo in colonne F e G",IF(H42="","Inserire gg. presenza in colonna H",IF(J42&gt;L42,"Errore n. max giorni! Verificare periodo inserito",IF(M42="","Inserire Isee in colonna M",IF(NETWORKDAYS.INTL(F42,G42,11,'MENU TENDINA'!H$11:H$22)=J42,"ok","")))))),IF(AND(J42=0,F42&gt;0,G42&gt;0),"Inserire n. giorni colonne H/I",""))</f>
        <v/>
      </c>
      <c r="L42" s="142" t="str">
        <f>IF(J42&gt;0,NETWORKDAYS.INTL(F42,G42,11,'MENU TENDINA'!$H$11:$H$22),"")</f>
        <v/>
      </c>
      <c r="M42" s="7"/>
      <c r="N42" s="143">
        <f t="shared" si="15"/>
        <v>0</v>
      </c>
      <c r="O42" s="143">
        <f t="shared" si="16"/>
        <v>0</v>
      </c>
      <c r="P42" s="143">
        <f t="shared" si="17"/>
        <v>0</v>
      </c>
      <c r="Q42" s="143">
        <f t="shared" si="18"/>
        <v>0</v>
      </c>
      <c r="R42" s="25">
        <f t="shared" si="13"/>
        <v>0</v>
      </c>
      <c r="S42" s="24">
        <f t="shared" si="19"/>
        <v>0</v>
      </c>
      <c r="T42" s="144">
        <f t="shared" si="14"/>
        <v>0</v>
      </c>
      <c r="U42" s="144">
        <f t="shared" si="20"/>
        <v>0</v>
      </c>
      <c r="V42" s="145">
        <f t="shared" si="21"/>
        <v>0</v>
      </c>
      <c r="W42" s="144">
        <f t="shared" si="22"/>
        <v>0</v>
      </c>
      <c r="X42" s="145">
        <f t="shared" si="23"/>
        <v>0</v>
      </c>
      <c r="Y42" s="60">
        <f t="shared" si="24"/>
        <v>0</v>
      </c>
      <c r="Z42" s="117">
        <f t="shared" si="25"/>
        <v>0</v>
      </c>
    </row>
    <row r="43" spans="1:26" ht="24.95" customHeight="1" x14ac:dyDescent="0.25">
      <c r="A43" s="55"/>
      <c r="B43" s="2"/>
      <c r="C43" s="2"/>
      <c r="D43" s="3"/>
      <c r="E43" s="4"/>
      <c r="F43" s="5"/>
      <c r="G43" s="5"/>
      <c r="H43" s="6"/>
      <c r="I43" s="6"/>
      <c r="J43" s="141">
        <f t="shared" si="12"/>
        <v>0</v>
      </c>
      <c r="K43" s="223" t="str">
        <f>IF(J43&gt;0,IF(F43="","Inserire periodo in colonne F e G",IF(G43="","Inserire periodo in colonne F e G",IF(H43="","Inserire gg. presenza in colonna H",IF(J43&gt;L43,"Errore n. max giorni! Verificare periodo inserito",IF(M43="","Inserire Isee in colonna M",IF(NETWORKDAYS.INTL(F43,G43,11,'MENU TENDINA'!H$11:H$22)=J43,"ok","")))))),IF(AND(J43=0,F43&gt;0,G43&gt;0),"Inserire n. giorni colonne H/I",""))</f>
        <v/>
      </c>
      <c r="L43" s="142" t="str">
        <f>IF(J43&gt;0,NETWORKDAYS.INTL(F43,G43,11,'MENU TENDINA'!$H$11:$H$22),"")</f>
        <v/>
      </c>
      <c r="M43" s="7"/>
      <c r="N43" s="143">
        <f t="shared" si="15"/>
        <v>0</v>
      </c>
      <c r="O43" s="143">
        <f t="shared" si="16"/>
        <v>0</v>
      </c>
      <c r="P43" s="143">
        <f t="shared" si="17"/>
        <v>0</v>
      </c>
      <c r="Q43" s="143">
        <f t="shared" si="18"/>
        <v>0</v>
      </c>
      <c r="R43" s="25">
        <f t="shared" si="13"/>
        <v>0</v>
      </c>
      <c r="S43" s="24">
        <f t="shared" si="19"/>
        <v>0</v>
      </c>
      <c r="T43" s="144">
        <f t="shared" si="14"/>
        <v>0</v>
      </c>
      <c r="U43" s="144">
        <f t="shared" si="20"/>
        <v>0</v>
      </c>
      <c r="V43" s="145">
        <f t="shared" si="21"/>
        <v>0</v>
      </c>
      <c r="W43" s="144">
        <f t="shared" si="22"/>
        <v>0</v>
      </c>
      <c r="X43" s="145">
        <f t="shared" si="23"/>
        <v>0</v>
      </c>
      <c r="Y43" s="60">
        <f t="shared" si="24"/>
        <v>0</v>
      </c>
      <c r="Z43" s="117">
        <f t="shared" si="25"/>
        <v>0</v>
      </c>
    </row>
    <row r="44" spans="1:26" ht="24.95" customHeight="1" x14ac:dyDescent="0.25">
      <c r="A44" s="55"/>
      <c r="B44" s="2"/>
      <c r="C44" s="2"/>
      <c r="D44" s="3"/>
      <c r="E44" s="4"/>
      <c r="F44" s="5"/>
      <c r="G44" s="5"/>
      <c r="H44" s="6"/>
      <c r="I44" s="6"/>
      <c r="J44" s="141">
        <f t="shared" si="12"/>
        <v>0</v>
      </c>
      <c r="K44" s="223" t="str">
        <f>IF(J44&gt;0,IF(F44="","Inserire periodo in colonne F e G",IF(G44="","Inserire periodo in colonne F e G",IF(H44="","Inserire gg. presenza in colonna H",IF(J44&gt;L44,"Errore n. max giorni! Verificare periodo inserito",IF(M44="","Inserire Isee in colonna M",IF(NETWORKDAYS.INTL(F44,G44,11,'MENU TENDINA'!H$11:H$22)=J44,"ok","")))))),IF(AND(J44=0,F44&gt;0,G44&gt;0),"Inserire n. giorni colonne H/I",""))</f>
        <v/>
      </c>
      <c r="L44" s="142" t="str">
        <f>IF(J44&gt;0,NETWORKDAYS.INTL(F44,G44,11,'MENU TENDINA'!$H$11:$H$22),"")</f>
        <v/>
      </c>
      <c r="M44" s="7"/>
      <c r="N44" s="143">
        <f t="shared" si="15"/>
        <v>0</v>
      </c>
      <c r="O44" s="143">
        <f t="shared" si="16"/>
        <v>0</v>
      </c>
      <c r="P44" s="143">
        <f t="shared" si="17"/>
        <v>0</v>
      </c>
      <c r="Q44" s="143">
        <f t="shared" si="18"/>
        <v>0</v>
      </c>
      <c r="R44" s="25">
        <f t="shared" si="13"/>
        <v>0</v>
      </c>
      <c r="S44" s="24">
        <f t="shared" si="19"/>
        <v>0</v>
      </c>
      <c r="T44" s="144">
        <f t="shared" si="14"/>
        <v>0</v>
      </c>
      <c r="U44" s="144">
        <f t="shared" si="20"/>
        <v>0</v>
      </c>
      <c r="V44" s="145">
        <f t="shared" si="21"/>
        <v>0</v>
      </c>
      <c r="W44" s="144">
        <f t="shared" si="22"/>
        <v>0</v>
      </c>
      <c r="X44" s="145">
        <f t="shared" si="23"/>
        <v>0</v>
      </c>
      <c r="Y44" s="60">
        <f t="shared" si="24"/>
        <v>0</v>
      </c>
      <c r="Z44" s="117">
        <f t="shared" si="25"/>
        <v>0</v>
      </c>
    </row>
    <row r="45" spans="1:26" ht="24.95" customHeight="1" x14ac:dyDescent="0.25">
      <c r="A45" s="55"/>
      <c r="B45" s="2"/>
      <c r="C45" s="2"/>
      <c r="D45" s="3"/>
      <c r="E45" s="4"/>
      <c r="F45" s="5"/>
      <c r="G45" s="5"/>
      <c r="H45" s="6"/>
      <c r="I45" s="6"/>
      <c r="J45" s="141">
        <f t="shared" si="12"/>
        <v>0</v>
      </c>
      <c r="K45" s="223" t="str">
        <f>IF(J45&gt;0,IF(F45="","Inserire periodo in colonne F e G",IF(G45="","Inserire periodo in colonne F e G",IF(H45="","Inserire gg. presenza in colonna H",IF(J45&gt;L45,"Errore n. max giorni! Verificare periodo inserito",IF(M45="","Inserire Isee in colonna M",IF(NETWORKDAYS.INTL(F45,G45,11,'MENU TENDINA'!H$11:H$22)=J45,"ok","")))))),IF(AND(J45=0,F45&gt;0,G45&gt;0),"Inserire n. giorni colonne H/I",""))</f>
        <v/>
      </c>
      <c r="L45" s="142" t="str">
        <f>IF(J45&gt;0,NETWORKDAYS.INTL(F45,G45,11,'MENU TENDINA'!$H$11:$H$22),"")</f>
        <v/>
      </c>
      <c r="M45" s="7"/>
      <c r="N45" s="143">
        <f t="shared" si="15"/>
        <v>0</v>
      </c>
      <c r="O45" s="143">
        <f t="shared" si="16"/>
        <v>0</v>
      </c>
      <c r="P45" s="143">
        <f t="shared" si="17"/>
        <v>0</v>
      </c>
      <c r="Q45" s="143">
        <f t="shared" si="18"/>
        <v>0</v>
      </c>
      <c r="R45" s="25">
        <f t="shared" si="13"/>
        <v>0</v>
      </c>
      <c r="S45" s="24">
        <f t="shared" si="19"/>
        <v>0</v>
      </c>
      <c r="T45" s="144">
        <f t="shared" si="14"/>
        <v>0</v>
      </c>
      <c r="U45" s="144">
        <f t="shared" si="20"/>
        <v>0</v>
      </c>
      <c r="V45" s="145">
        <f t="shared" si="21"/>
        <v>0</v>
      </c>
      <c r="W45" s="144">
        <f t="shared" si="22"/>
        <v>0</v>
      </c>
      <c r="X45" s="145">
        <f t="shared" si="23"/>
        <v>0</v>
      </c>
      <c r="Y45" s="60">
        <f t="shared" si="24"/>
        <v>0</v>
      </c>
      <c r="Z45" s="117">
        <f t="shared" si="25"/>
        <v>0</v>
      </c>
    </row>
    <row r="46" spans="1:26" ht="24.95" customHeight="1" x14ac:dyDescent="0.25">
      <c r="A46" s="55"/>
      <c r="B46" s="2"/>
      <c r="C46" s="2"/>
      <c r="D46" s="3"/>
      <c r="E46" s="4"/>
      <c r="F46" s="5"/>
      <c r="G46" s="5"/>
      <c r="H46" s="6"/>
      <c r="I46" s="6"/>
      <c r="J46" s="141">
        <f t="shared" si="12"/>
        <v>0</v>
      </c>
      <c r="K46" s="223" t="str">
        <f>IF(J46&gt;0,IF(F46="","Inserire periodo in colonne F e G",IF(G46="","Inserire periodo in colonne F e G",IF(H46="","Inserire gg. presenza in colonna H",IF(J46&gt;L46,"Errore n. max giorni! Verificare periodo inserito",IF(M46="","Inserire Isee in colonna M",IF(NETWORKDAYS.INTL(F46,G46,11,'MENU TENDINA'!H$11:H$22)=J46,"ok","")))))),IF(AND(J46=0,F46&gt;0,G46&gt;0),"Inserire n. giorni colonne H/I",""))</f>
        <v/>
      </c>
      <c r="L46" s="142" t="str">
        <f>IF(J46&gt;0,NETWORKDAYS.INTL(F46,G46,11,'MENU TENDINA'!$H$11:$H$22),"")</f>
        <v/>
      </c>
      <c r="M46" s="7"/>
      <c r="N46" s="143">
        <f t="shared" si="15"/>
        <v>0</v>
      </c>
      <c r="O46" s="143">
        <f t="shared" si="16"/>
        <v>0</v>
      </c>
      <c r="P46" s="143">
        <f t="shared" si="17"/>
        <v>0</v>
      </c>
      <c r="Q46" s="143">
        <f t="shared" si="18"/>
        <v>0</v>
      </c>
      <c r="R46" s="25">
        <f t="shared" si="13"/>
        <v>0</v>
      </c>
      <c r="S46" s="24">
        <f t="shared" si="19"/>
        <v>0</v>
      </c>
      <c r="T46" s="144">
        <f t="shared" si="14"/>
        <v>0</v>
      </c>
      <c r="U46" s="144">
        <f t="shared" si="20"/>
        <v>0</v>
      </c>
      <c r="V46" s="145">
        <f t="shared" si="21"/>
        <v>0</v>
      </c>
      <c r="W46" s="144">
        <f t="shared" si="22"/>
        <v>0</v>
      </c>
      <c r="X46" s="145">
        <f t="shared" si="23"/>
        <v>0</v>
      </c>
      <c r="Y46" s="60">
        <f t="shared" si="24"/>
        <v>0</v>
      </c>
      <c r="Z46" s="117">
        <f t="shared" si="25"/>
        <v>0</v>
      </c>
    </row>
    <row r="47" spans="1:26" ht="24.95" customHeight="1" x14ac:dyDescent="0.25">
      <c r="A47" s="55"/>
      <c r="B47" s="2"/>
      <c r="C47" s="2"/>
      <c r="D47" s="3"/>
      <c r="E47" s="4"/>
      <c r="F47" s="5"/>
      <c r="G47" s="5"/>
      <c r="H47" s="6"/>
      <c r="I47" s="6"/>
      <c r="J47" s="141">
        <f t="shared" si="12"/>
        <v>0</v>
      </c>
      <c r="K47" s="223" t="str">
        <f>IF(J47&gt;0,IF(F47="","Inserire periodo in colonne F e G",IF(G47="","Inserire periodo in colonne F e G",IF(H47="","Inserire gg. presenza in colonna H",IF(J47&gt;L47,"Errore n. max giorni! Verificare periodo inserito",IF(M47="","Inserire Isee in colonna M",IF(NETWORKDAYS.INTL(F47,G47,11,'MENU TENDINA'!H$11:H$22)=J47,"ok","")))))),IF(AND(J47=0,F47&gt;0,G47&gt;0),"Inserire n. giorni colonne H/I",""))</f>
        <v/>
      </c>
      <c r="L47" s="142" t="str">
        <f>IF(J47&gt;0,NETWORKDAYS.INTL(F47,G47,11,'MENU TENDINA'!$H$11:$H$22),"")</f>
        <v/>
      </c>
      <c r="M47" s="7"/>
      <c r="N47" s="143">
        <f t="shared" si="15"/>
        <v>0</v>
      </c>
      <c r="O47" s="143">
        <f t="shared" si="16"/>
        <v>0</v>
      </c>
      <c r="P47" s="143">
        <f t="shared" si="17"/>
        <v>0</v>
      </c>
      <c r="Q47" s="143">
        <f t="shared" si="18"/>
        <v>0</v>
      </c>
      <c r="R47" s="25">
        <f t="shared" si="13"/>
        <v>0</v>
      </c>
      <c r="S47" s="24">
        <f t="shared" si="19"/>
        <v>0</v>
      </c>
      <c r="T47" s="144">
        <f t="shared" si="14"/>
        <v>0</v>
      </c>
      <c r="U47" s="144">
        <f t="shared" si="20"/>
        <v>0</v>
      </c>
      <c r="V47" s="145">
        <f t="shared" si="21"/>
        <v>0</v>
      </c>
      <c r="W47" s="144">
        <f t="shared" si="22"/>
        <v>0</v>
      </c>
      <c r="X47" s="145">
        <f t="shared" si="23"/>
        <v>0</v>
      </c>
      <c r="Y47" s="60">
        <f t="shared" si="24"/>
        <v>0</v>
      </c>
      <c r="Z47" s="117">
        <f t="shared" si="25"/>
        <v>0</v>
      </c>
    </row>
    <row r="48" spans="1:26" ht="24.95" customHeight="1" x14ac:dyDescent="0.25">
      <c r="A48" s="55"/>
      <c r="B48" s="2"/>
      <c r="C48" s="2"/>
      <c r="D48" s="3"/>
      <c r="E48" s="4"/>
      <c r="F48" s="5"/>
      <c r="G48" s="5"/>
      <c r="H48" s="6"/>
      <c r="I48" s="6"/>
      <c r="J48" s="141">
        <f t="shared" si="12"/>
        <v>0</v>
      </c>
      <c r="K48" s="223" t="str">
        <f>IF(J48&gt;0,IF(F48="","Inserire periodo in colonne F e G",IF(G48="","Inserire periodo in colonne F e G",IF(H48="","Inserire gg. presenza in colonna H",IF(J48&gt;L48,"Errore n. max giorni! Verificare periodo inserito",IF(M48="","Inserire Isee in colonna M",IF(NETWORKDAYS.INTL(F48,G48,11,'MENU TENDINA'!H$11:H$22)=J48,"ok","")))))),IF(AND(J48=0,F48&gt;0,G48&gt;0),"Inserire n. giorni colonne H/I",""))</f>
        <v/>
      </c>
      <c r="L48" s="142" t="str">
        <f>IF(J48&gt;0,NETWORKDAYS.INTL(F48,G48,11,'MENU TENDINA'!$H$11:$H$22),"")</f>
        <v/>
      </c>
      <c r="M48" s="7"/>
      <c r="N48" s="143">
        <f t="shared" si="15"/>
        <v>0</v>
      </c>
      <c r="O48" s="143">
        <f t="shared" si="16"/>
        <v>0</v>
      </c>
      <c r="P48" s="143">
        <f t="shared" si="17"/>
        <v>0</v>
      </c>
      <c r="Q48" s="143">
        <f t="shared" si="18"/>
        <v>0</v>
      </c>
      <c r="R48" s="25">
        <f t="shared" si="13"/>
        <v>0</v>
      </c>
      <c r="S48" s="24">
        <f t="shared" si="19"/>
        <v>0</v>
      </c>
      <c r="T48" s="144">
        <f t="shared" si="14"/>
        <v>0</v>
      </c>
      <c r="U48" s="144">
        <f t="shared" si="20"/>
        <v>0</v>
      </c>
      <c r="V48" s="145">
        <f t="shared" si="21"/>
        <v>0</v>
      </c>
      <c r="W48" s="144">
        <f t="shared" si="22"/>
        <v>0</v>
      </c>
      <c r="X48" s="145">
        <f t="shared" si="23"/>
        <v>0</v>
      </c>
      <c r="Y48" s="60">
        <f t="shared" si="24"/>
        <v>0</v>
      </c>
      <c r="Z48" s="117">
        <f t="shared" si="25"/>
        <v>0</v>
      </c>
    </row>
    <row r="49" spans="1:26" ht="24.95" customHeight="1" x14ac:dyDescent="0.25">
      <c r="A49" s="55"/>
      <c r="B49" s="2"/>
      <c r="C49" s="2"/>
      <c r="D49" s="3"/>
      <c r="E49" s="4"/>
      <c r="F49" s="5"/>
      <c r="G49" s="5"/>
      <c r="H49" s="6"/>
      <c r="I49" s="6"/>
      <c r="J49" s="141">
        <f t="shared" si="12"/>
        <v>0</v>
      </c>
      <c r="K49" s="223" t="str">
        <f>IF(J49&gt;0,IF(F49="","Inserire periodo in colonne F e G",IF(G49="","Inserire periodo in colonne F e G",IF(H49="","Inserire gg. presenza in colonna H",IF(J49&gt;L49,"Errore n. max giorni! Verificare periodo inserito",IF(M49="","Inserire Isee in colonna M",IF(NETWORKDAYS.INTL(F49,G49,11,'MENU TENDINA'!H$11:H$22)=J49,"ok","")))))),IF(AND(J49=0,F49&gt;0,G49&gt;0),"Inserire n. giorni colonne H/I",""))</f>
        <v/>
      </c>
      <c r="L49" s="142" t="str">
        <f>IF(J49&gt;0,NETWORKDAYS.INTL(F49,G49,11,'MENU TENDINA'!$H$11:$H$22),"")</f>
        <v/>
      </c>
      <c r="M49" s="7"/>
      <c r="N49" s="143">
        <f t="shared" si="15"/>
        <v>0</v>
      </c>
      <c r="O49" s="143">
        <f t="shared" si="16"/>
        <v>0</v>
      </c>
      <c r="P49" s="143">
        <f t="shared" si="17"/>
        <v>0</v>
      </c>
      <c r="Q49" s="143">
        <f t="shared" si="18"/>
        <v>0</v>
      </c>
      <c r="R49" s="25">
        <f t="shared" si="13"/>
        <v>0</v>
      </c>
      <c r="S49" s="24">
        <f t="shared" si="19"/>
        <v>0</v>
      </c>
      <c r="T49" s="144">
        <f t="shared" si="14"/>
        <v>0</v>
      </c>
      <c r="U49" s="144">
        <f t="shared" si="20"/>
        <v>0</v>
      </c>
      <c r="V49" s="145">
        <f t="shared" si="21"/>
        <v>0</v>
      </c>
      <c r="W49" s="144">
        <f t="shared" si="22"/>
        <v>0</v>
      </c>
      <c r="X49" s="145">
        <f t="shared" si="23"/>
        <v>0</v>
      </c>
      <c r="Y49" s="60">
        <f t="shared" si="24"/>
        <v>0</v>
      </c>
      <c r="Z49" s="117">
        <f t="shared" si="25"/>
        <v>0</v>
      </c>
    </row>
    <row r="50" spans="1:26" ht="24.95" customHeight="1" x14ac:dyDescent="0.25">
      <c r="A50" s="55"/>
      <c r="B50" s="2"/>
      <c r="C50" s="2"/>
      <c r="D50" s="3"/>
      <c r="E50" s="4"/>
      <c r="F50" s="5"/>
      <c r="G50" s="5"/>
      <c r="H50" s="6"/>
      <c r="I50" s="6"/>
      <c r="J50" s="141">
        <f t="shared" si="12"/>
        <v>0</v>
      </c>
      <c r="K50" s="223" t="str">
        <f>IF(J50&gt;0,IF(F50="","Inserire periodo in colonne F e G",IF(G50="","Inserire periodo in colonne F e G",IF(H50="","Inserire gg. presenza in colonna H",IF(J50&gt;L50,"Errore n. max giorni! Verificare periodo inserito",IF(M50="","Inserire Isee in colonna M",IF(NETWORKDAYS.INTL(F50,G50,11,'MENU TENDINA'!H$11:H$22)=J50,"ok","")))))),IF(AND(J50=0,F50&gt;0,G50&gt;0),"Inserire n. giorni colonne H/I",""))</f>
        <v/>
      </c>
      <c r="L50" s="142" t="str">
        <f>IF(J50&gt;0,NETWORKDAYS.INTL(F50,G50,11,'MENU TENDINA'!$H$11:$H$22),"")</f>
        <v/>
      </c>
      <c r="M50" s="7"/>
      <c r="N50" s="143">
        <f t="shared" si="15"/>
        <v>0</v>
      </c>
      <c r="O50" s="143">
        <f t="shared" si="16"/>
        <v>0</v>
      </c>
      <c r="P50" s="143">
        <f t="shared" si="17"/>
        <v>0</v>
      </c>
      <c r="Q50" s="143">
        <f t="shared" si="18"/>
        <v>0</v>
      </c>
      <c r="R50" s="25">
        <f t="shared" si="13"/>
        <v>0</v>
      </c>
      <c r="S50" s="24">
        <f t="shared" si="19"/>
        <v>0</v>
      </c>
      <c r="T50" s="144">
        <f t="shared" si="14"/>
        <v>0</v>
      </c>
      <c r="U50" s="144">
        <f t="shared" si="20"/>
        <v>0</v>
      </c>
      <c r="V50" s="145">
        <f t="shared" si="21"/>
        <v>0</v>
      </c>
      <c r="W50" s="144">
        <f t="shared" si="22"/>
        <v>0</v>
      </c>
      <c r="X50" s="145">
        <f t="shared" si="23"/>
        <v>0</v>
      </c>
      <c r="Y50" s="60">
        <f t="shared" si="24"/>
        <v>0</v>
      </c>
      <c r="Z50" s="117">
        <f t="shared" si="25"/>
        <v>0</v>
      </c>
    </row>
    <row r="51" spans="1:26" ht="24.95" customHeight="1" x14ac:dyDescent="0.25">
      <c r="A51" s="55"/>
      <c r="B51" s="2"/>
      <c r="C51" s="2"/>
      <c r="D51" s="3"/>
      <c r="E51" s="4"/>
      <c r="F51" s="5"/>
      <c r="G51" s="5"/>
      <c r="H51" s="6"/>
      <c r="I51" s="6"/>
      <c r="J51" s="141">
        <f t="shared" si="12"/>
        <v>0</v>
      </c>
      <c r="K51" s="223" t="str">
        <f>IF(J51&gt;0,IF(F51="","Inserire periodo in colonne F e G",IF(G51="","Inserire periodo in colonne F e G",IF(H51="","Inserire gg. presenza in colonna H",IF(J51&gt;L51,"Errore n. max giorni! Verificare periodo inserito",IF(M51="","Inserire Isee in colonna M",IF(NETWORKDAYS.INTL(F51,G51,11,'MENU TENDINA'!H$11:H$22)=J51,"ok","")))))),IF(AND(J51=0,F51&gt;0,G51&gt;0),"Inserire n. giorni colonne H/I",""))</f>
        <v/>
      </c>
      <c r="L51" s="142" t="str">
        <f>IF(J51&gt;0,NETWORKDAYS.INTL(F51,G51,11,'MENU TENDINA'!$H$11:$H$22),"")</f>
        <v/>
      </c>
      <c r="M51" s="7"/>
      <c r="N51" s="143">
        <f t="shared" si="15"/>
        <v>0</v>
      </c>
      <c r="O51" s="143">
        <f t="shared" si="16"/>
        <v>0</v>
      </c>
      <c r="P51" s="143">
        <f t="shared" si="17"/>
        <v>0</v>
      </c>
      <c r="Q51" s="143">
        <f t="shared" si="18"/>
        <v>0</v>
      </c>
      <c r="R51" s="25">
        <f t="shared" si="13"/>
        <v>0</v>
      </c>
      <c r="S51" s="24">
        <f t="shared" si="19"/>
        <v>0</v>
      </c>
      <c r="T51" s="144">
        <f t="shared" si="14"/>
        <v>0</v>
      </c>
      <c r="U51" s="144">
        <f t="shared" si="20"/>
        <v>0</v>
      </c>
      <c r="V51" s="145">
        <f t="shared" si="21"/>
        <v>0</v>
      </c>
      <c r="W51" s="144">
        <f t="shared" si="22"/>
        <v>0</v>
      </c>
      <c r="X51" s="145">
        <f t="shared" si="23"/>
        <v>0</v>
      </c>
      <c r="Y51" s="60">
        <f t="shared" si="24"/>
        <v>0</v>
      </c>
      <c r="Z51" s="117">
        <f t="shared" si="25"/>
        <v>0</v>
      </c>
    </row>
    <row r="52" spans="1:26" ht="24.95" customHeight="1" x14ac:dyDescent="0.25">
      <c r="A52" s="55"/>
      <c r="B52" s="2"/>
      <c r="C52" s="2"/>
      <c r="D52" s="3"/>
      <c r="E52" s="4"/>
      <c r="F52" s="5"/>
      <c r="G52" s="5"/>
      <c r="H52" s="6"/>
      <c r="I52" s="6"/>
      <c r="J52" s="141">
        <f t="shared" si="12"/>
        <v>0</v>
      </c>
      <c r="K52" s="223" t="str">
        <f>IF(J52&gt;0,IF(F52="","Inserire periodo in colonne F e G",IF(G52="","Inserire periodo in colonne F e G",IF(H52="","Inserire gg. presenza in colonna H",IF(J52&gt;L52,"Errore n. max giorni! Verificare periodo inserito",IF(M52="","Inserire Isee in colonna M",IF(NETWORKDAYS.INTL(F52,G52,11,'MENU TENDINA'!H$11:H$22)=J52,"ok","")))))),IF(AND(J52=0,F52&gt;0,G52&gt;0),"Inserire n. giorni colonne H/I",""))</f>
        <v/>
      </c>
      <c r="L52" s="142" t="str">
        <f>IF(J52&gt;0,NETWORKDAYS.INTL(F52,G52,11,'MENU TENDINA'!$H$11:$H$22),"")</f>
        <v/>
      </c>
      <c r="M52" s="7"/>
      <c r="N52" s="143">
        <f t="shared" si="15"/>
        <v>0</v>
      </c>
      <c r="O52" s="143">
        <f t="shared" si="16"/>
        <v>0</v>
      </c>
      <c r="P52" s="143">
        <f t="shared" si="17"/>
        <v>0</v>
      </c>
      <c r="Q52" s="143">
        <f t="shared" si="18"/>
        <v>0</v>
      </c>
      <c r="R52" s="25">
        <f t="shared" si="13"/>
        <v>0</v>
      </c>
      <c r="S52" s="24">
        <f t="shared" si="19"/>
        <v>0</v>
      </c>
      <c r="T52" s="144">
        <f t="shared" si="14"/>
        <v>0</v>
      </c>
      <c r="U52" s="144">
        <f t="shared" si="20"/>
        <v>0</v>
      </c>
      <c r="V52" s="145">
        <f t="shared" si="21"/>
        <v>0</v>
      </c>
      <c r="W52" s="144">
        <f t="shared" si="22"/>
        <v>0</v>
      </c>
      <c r="X52" s="145">
        <f t="shared" si="23"/>
        <v>0</v>
      </c>
      <c r="Y52" s="60">
        <f t="shared" si="24"/>
        <v>0</v>
      </c>
      <c r="Z52" s="117">
        <f t="shared" si="25"/>
        <v>0</v>
      </c>
    </row>
    <row r="53" spans="1:26" ht="24.95" customHeight="1" x14ac:dyDescent="0.25">
      <c r="A53" s="55"/>
      <c r="B53" s="2"/>
      <c r="C53" s="2"/>
      <c r="D53" s="3"/>
      <c r="E53" s="4"/>
      <c r="F53" s="5"/>
      <c r="G53" s="5"/>
      <c r="H53" s="6"/>
      <c r="I53" s="6"/>
      <c r="J53" s="141">
        <f t="shared" si="12"/>
        <v>0</v>
      </c>
      <c r="K53" s="223" t="str">
        <f>IF(J53&gt;0,IF(F53="","Inserire periodo in colonne F e G",IF(G53="","Inserire periodo in colonne F e G",IF(H53="","Inserire gg. presenza in colonna H",IF(J53&gt;L53,"Errore n. max giorni! Verificare periodo inserito",IF(M53="","Inserire Isee in colonna M",IF(NETWORKDAYS.INTL(F53,G53,11,'MENU TENDINA'!H$11:H$22)=J53,"ok","")))))),IF(AND(J53=0,F53&gt;0,G53&gt;0),"Inserire n. giorni colonne H/I",""))</f>
        <v/>
      </c>
      <c r="L53" s="142" t="str">
        <f>IF(J53&gt;0,NETWORKDAYS.INTL(F53,G53,11,'MENU TENDINA'!$H$11:$H$22),"")</f>
        <v/>
      </c>
      <c r="M53" s="7"/>
      <c r="N53" s="143">
        <f t="shared" si="15"/>
        <v>0</v>
      </c>
      <c r="O53" s="143">
        <f t="shared" si="16"/>
        <v>0</v>
      </c>
      <c r="P53" s="143">
        <f t="shared" si="17"/>
        <v>0</v>
      </c>
      <c r="Q53" s="143">
        <f t="shared" si="18"/>
        <v>0</v>
      </c>
      <c r="R53" s="25">
        <f t="shared" si="13"/>
        <v>0</v>
      </c>
      <c r="S53" s="24">
        <f t="shared" si="19"/>
        <v>0</v>
      </c>
      <c r="T53" s="144">
        <f t="shared" si="14"/>
        <v>0</v>
      </c>
      <c r="U53" s="144">
        <f t="shared" si="20"/>
        <v>0</v>
      </c>
      <c r="V53" s="145">
        <f t="shared" si="21"/>
        <v>0</v>
      </c>
      <c r="W53" s="144">
        <f t="shared" si="22"/>
        <v>0</v>
      </c>
      <c r="X53" s="145">
        <f t="shared" si="23"/>
        <v>0</v>
      </c>
      <c r="Y53" s="60">
        <f t="shared" si="24"/>
        <v>0</v>
      </c>
      <c r="Z53" s="117">
        <f t="shared" si="25"/>
        <v>0</v>
      </c>
    </row>
    <row r="54" spans="1:26" ht="24.95" customHeight="1" x14ac:dyDescent="0.25">
      <c r="A54" s="55"/>
      <c r="B54" s="2"/>
      <c r="C54" s="2"/>
      <c r="D54" s="3"/>
      <c r="E54" s="4"/>
      <c r="F54" s="5"/>
      <c r="G54" s="5"/>
      <c r="H54" s="6"/>
      <c r="I54" s="6"/>
      <c r="J54" s="141">
        <f t="shared" si="12"/>
        <v>0</v>
      </c>
      <c r="K54" s="223" t="str">
        <f>IF(J54&gt;0,IF(F54="","Inserire periodo in colonne F e G",IF(G54="","Inserire periodo in colonne F e G",IF(H54="","Inserire gg. presenza in colonna H",IF(J54&gt;L54,"Errore n. max giorni! Verificare periodo inserito",IF(M54="","Inserire Isee in colonna M",IF(NETWORKDAYS.INTL(F54,G54,11,'MENU TENDINA'!H$11:H$22)=J54,"ok","")))))),IF(AND(J54=0,F54&gt;0,G54&gt;0),"Inserire n. giorni colonne H/I",""))</f>
        <v/>
      </c>
      <c r="L54" s="142" t="str">
        <f>IF(J54&gt;0,NETWORKDAYS.INTL(F54,G54,11,'MENU TENDINA'!$H$11:$H$22),"")</f>
        <v/>
      </c>
      <c r="M54" s="7"/>
      <c r="N54" s="143">
        <f t="shared" si="15"/>
        <v>0</v>
      </c>
      <c r="O54" s="143">
        <f t="shared" si="16"/>
        <v>0</v>
      </c>
      <c r="P54" s="143">
        <f t="shared" si="17"/>
        <v>0</v>
      </c>
      <c r="Q54" s="143">
        <f t="shared" si="18"/>
        <v>0</v>
      </c>
      <c r="R54" s="25">
        <f t="shared" si="13"/>
        <v>0</v>
      </c>
      <c r="S54" s="24">
        <f t="shared" si="19"/>
        <v>0</v>
      </c>
      <c r="T54" s="144">
        <f t="shared" si="14"/>
        <v>0</v>
      </c>
      <c r="U54" s="144">
        <f t="shared" si="20"/>
        <v>0</v>
      </c>
      <c r="V54" s="145">
        <f t="shared" si="21"/>
        <v>0</v>
      </c>
      <c r="W54" s="144">
        <f t="shared" si="22"/>
        <v>0</v>
      </c>
      <c r="X54" s="145">
        <f t="shared" si="23"/>
        <v>0</v>
      </c>
      <c r="Y54" s="60">
        <f t="shared" si="24"/>
        <v>0</v>
      </c>
      <c r="Z54" s="117">
        <f t="shared" si="25"/>
        <v>0</v>
      </c>
    </row>
    <row r="55" spans="1:26" ht="24.95" customHeight="1" x14ac:dyDescent="0.25">
      <c r="A55" s="55"/>
      <c r="B55" s="2"/>
      <c r="C55" s="2"/>
      <c r="D55" s="3"/>
      <c r="E55" s="4"/>
      <c r="F55" s="5"/>
      <c r="G55" s="5"/>
      <c r="H55" s="6"/>
      <c r="I55" s="6"/>
      <c r="J55" s="141">
        <f t="shared" si="12"/>
        <v>0</v>
      </c>
      <c r="K55" s="223" t="str">
        <f>IF(J55&gt;0,IF(F55="","Inserire periodo in colonne F e G",IF(G55="","Inserire periodo in colonne F e G",IF(H55="","Inserire gg. presenza in colonna H",IF(J55&gt;L55,"Errore n. max giorni! Verificare periodo inserito",IF(M55="","Inserire Isee in colonna M",IF(NETWORKDAYS.INTL(F55,G55,11,'MENU TENDINA'!H$11:H$22)=J55,"ok","")))))),IF(AND(J55=0,F55&gt;0,G55&gt;0),"Inserire n. giorni colonne H/I",""))</f>
        <v/>
      </c>
      <c r="L55" s="142" t="str">
        <f>IF(J55&gt;0,NETWORKDAYS.INTL(F55,G55,11,'MENU TENDINA'!$H$11:$H$22),"")</f>
        <v/>
      </c>
      <c r="M55" s="7"/>
      <c r="N55" s="143">
        <f t="shared" si="15"/>
        <v>0</v>
      </c>
      <c r="O55" s="143">
        <f t="shared" si="16"/>
        <v>0</v>
      </c>
      <c r="P55" s="143">
        <f t="shared" si="17"/>
        <v>0</v>
      </c>
      <c r="Q55" s="143">
        <f t="shared" si="18"/>
        <v>0</v>
      </c>
      <c r="R55" s="25">
        <f t="shared" si="13"/>
        <v>0</v>
      </c>
      <c r="S55" s="24">
        <f t="shared" si="19"/>
        <v>0</v>
      </c>
      <c r="T55" s="144">
        <f t="shared" si="14"/>
        <v>0</v>
      </c>
      <c r="U55" s="144">
        <f t="shared" si="20"/>
        <v>0</v>
      </c>
      <c r="V55" s="145">
        <f t="shared" si="21"/>
        <v>0</v>
      </c>
      <c r="W55" s="144">
        <f t="shared" si="22"/>
        <v>0</v>
      </c>
      <c r="X55" s="145">
        <f t="shared" si="23"/>
        <v>0</v>
      </c>
      <c r="Y55" s="60">
        <f t="shared" si="24"/>
        <v>0</v>
      </c>
      <c r="Z55" s="117">
        <f t="shared" si="25"/>
        <v>0</v>
      </c>
    </row>
    <row r="56" spans="1:26" ht="24.95" customHeight="1" x14ac:dyDescent="0.25">
      <c r="A56" s="55"/>
      <c r="B56" s="2"/>
      <c r="C56" s="2"/>
      <c r="D56" s="3"/>
      <c r="E56" s="4"/>
      <c r="F56" s="5"/>
      <c r="G56" s="5"/>
      <c r="H56" s="6"/>
      <c r="I56" s="6"/>
      <c r="J56" s="141">
        <f t="shared" si="12"/>
        <v>0</v>
      </c>
      <c r="K56" s="223" t="str">
        <f>IF(J56&gt;0,IF(F56="","Inserire periodo in colonne F e G",IF(G56="","Inserire periodo in colonne F e G",IF(H56="","Inserire gg. presenza in colonna H",IF(J56&gt;L56,"Errore n. max giorni! Verificare periodo inserito",IF(M56="","Inserire Isee in colonna M",IF(NETWORKDAYS.INTL(F56,G56,11,'MENU TENDINA'!H$11:H$22)=J56,"ok","")))))),IF(AND(J56=0,F56&gt;0,G56&gt;0),"Inserire n. giorni colonne H/I",""))</f>
        <v/>
      </c>
      <c r="L56" s="142" t="str">
        <f>IF(J56&gt;0,NETWORKDAYS.INTL(F56,G56,11,'MENU TENDINA'!$H$11:$H$22),"")</f>
        <v/>
      </c>
      <c r="M56" s="7"/>
      <c r="N56" s="143">
        <f t="shared" si="15"/>
        <v>0</v>
      </c>
      <c r="O56" s="143">
        <f t="shared" si="16"/>
        <v>0</v>
      </c>
      <c r="P56" s="143">
        <f t="shared" si="17"/>
        <v>0</v>
      </c>
      <c r="Q56" s="143">
        <f t="shared" si="18"/>
        <v>0</v>
      </c>
      <c r="R56" s="25">
        <f t="shared" si="13"/>
        <v>0</v>
      </c>
      <c r="S56" s="24">
        <f t="shared" si="19"/>
        <v>0</v>
      </c>
      <c r="T56" s="144">
        <f t="shared" si="14"/>
        <v>0</v>
      </c>
      <c r="U56" s="144">
        <f t="shared" si="20"/>
        <v>0</v>
      </c>
      <c r="V56" s="145">
        <f t="shared" si="21"/>
        <v>0</v>
      </c>
      <c r="W56" s="144">
        <f t="shared" si="22"/>
        <v>0</v>
      </c>
      <c r="X56" s="145">
        <f t="shared" si="23"/>
        <v>0</v>
      </c>
      <c r="Y56" s="60">
        <f t="shared" si="24"/>
        <v>0</v>
      </c>
      <c r="Z56" s="117">
        <f t="shared" si="25"/>
        <v>0</v>
      </c>
    </row>
    <row r="57" spans="1:26" ht="24.95" customHeight="1" x14ac:dyDescent="0.25">
      <c r="A57" s="55"/>
      <c r="B57" s="2"/>
      <c r="C57" s="2"/>
      <c r="D57" s="3"/>
      <c r="E57" s="4"/>
      <c r="F57" s="5"/>
      <c r="G57" s="5"/>
      <c r="H57" s="6"/>
      <c r="I57" s="6"/>
      <c r="J57" s="141">
        <f t="shared" si="12"/>
        <v>0</v>
      </c>
      <c r="K57" s="223" t="str">
        <f>IF(J57&gt;0,IF(F57="","Inserire periodo in colonne F e G",IF(G57="","Inserire periodo in colonne F e G",IF(H57="","Inserire gg. presenza in colonna H",IF(J57&gt;L57,"Errore n. max giorni! Verificare periodo inserito",IF(M57="","Inserire Isee in colonna M",IF(NETWORKDAYS.INTL(F57,G57,11,'MENU TENDINA'!H$11:H$22)=J57,"ok","")))))),IF(AND(J57=0,F57&gt;0,G57&gt;0),"Inserire n. giorni colonne H/I",""))</f>
        <v/>
      </c>
      <c r="L57" s="142" t="str">
        <f>IF(J57&gt;0,NETWORKDAYS.INTL(F57,G57,11,'MENU TENDINA'!$H$11:$H$22),"")</f>
        <v/>
      </c>
      <c r="M57" s="7"/>
      <c r="N57" s="143">
        <f t="shared" si="15"/>
        <v>0</v>
      </c>
      <c r="O57" s="143">
        <f t="shared" si="16"/>
        <v>0</v>
      </c>
      <c r="P57" s="143">
        <f t="shared" si="17"/>
        <v>0</v>
      </c>
      <c r="Q57" s="143">
        <f t="shared" si="18"/>
        <v>0</v>
      </c>
      <c r="R57" s="25">
        <f t="shared" si="13"/>
        <v>0</v>
      </c>
      <c r="S57" s="24">
        <f t="shared" si="19"/>
        <v>0</v>
      </c>
      <c r="T57" s="144">
        <f t="shared" si="14"/>
        <v>0</v>
      </c>
      <c r="U57" s="144">
        <f t="shared" si="20"/>
        <v>0</v>
      </c>
      <c r="V57" s="145">
        <f t="shared" si="21"/>
        <v>0</v>
      </c>
      <c r="W57" s="144">
        <f t="shared" si="22"/>
        <v>0</v>
      </c>
      <c r="X57" s="145">
        <f t="shared" si="23"/>
        <v>0</v>
      </c>
      <c r="Y57" s="60">
        <f t="shared" si="24"/>
        <v>0</v>
      </c>
      <c r="Z57" s="117">
        <f t="shared" si="25"/>
        <v>0</v>
      </c>
    </row>
    <row r="58" spans="1:26" ht="24.95" customHeight="1" x14ac:dyDescent="0.25">
      <c r="A58" s="55"/>
      <c r="B58" s="2"/>
      <c r="C58" s="2"/>
      <c r="D58" s="3"/>
      <c r="E58" s="4"/>
      <c r="F58" s="5"/>
      <c r="G58" s="5"/>
      <c r="H58" s="6"/>
      <c r="I58" s="6"/>
      <c r="J58" s="141">
        <f t="shared" si="12"/>
        <v>0</v>
      </c>
      <c r="K58" s="223" t="str">
        <f>IF(J58&gt;0,IF(F58="","Inserire periodo in colonne F e G",IF(G58="","Inserire periodo in colonne F e G",IF(H58="","Inserire gg. presenza in colonna H",IF(J58&gt;L58,"Errore n. max giorni! Verificare periodo inserito",IF(M58="","Inserire Isee in colonna M",IF(NETWORKDAYS.INTL(F58,G58,11,'MENU TENDINA'!H$11:H$22)=J58,"ok","")))))),IF(AND(J58=0,F58&gt;0,G58&gt;0),"Inserire n. giorni colonne H/I",""))</f>
        <v/>
      </c>
      <c r="L58" s="142" t="str">
        <f>IF(J58&gt;0,NETWORKDAYS.INTL(F58,G58,11,'MENU TENDINA'!$H$11:$H$22),"")</f>
        <v/>
      </c>
      <c r="M58" s="7"/>
      <c r="N58" s="143">
        <f t="shared" si="15"/>
        <v>0</v>
      </c>
      <c r="O58" s="143">
        <f t="shared" si="16"/>
        <v>0</v>
      </c>
      <c r="P58" s="143">
        <f t="shared" si="17"/>
        <v>0</v>
      </c>
      <c r="Q58" s="143">
        <f t="shared" si="18"/>
        <v>0</v>
      </c>
      <c r="R58" s="25">
        <f t="shared" si="13"/>
        <v>0</v>
      </c>
      <c r="S58" s="24">
        <f t="shared" si="19"/>
        <v>0</v>
      </c>
      <c r="T58" s="144">
        <f t="shared" si="14"/>
        <v>0</v>
      </c>
      <c r="U58" s="144">
        <f t="shared" si="20"/>
        <v>0</v>
      </c>
      <c r="V58" s="145">
        <f t="shared" si="21"/>
        <v>0</v>
      </c>
      <c r="W58" s="144">
        <f t="shared" si="22"/>
        <v>0</v>
      </c>
      <c r="X58" s="145">
        <f t="shared" si="23"/>
        <v>0</v>
      </c>
      <c r="Y58" s="60">
        <f t="shared" si="24"/>
        <v>0</v>
      </c>
      <c r="Z58" s="117">
        <f t="shared" si="25"/>
        <v>0</v>
      </c>
    </row>
    <row r="59" spans="1:26" ht="24.95" customHeight="1" x14ac:dyDescent="0.25">
      <c r="A59" s="55"/>
      <c r="B59" s="2"/>
      <c r="C59" s="2"/>
      <c r="D59" s="3"/>
      <c r="E59" s="4"/>
      <c r="F59" s="5"/>
      <c r="G59" s="5"/>
      <c r="H59" s="6"/>
      <c r="I59" s="6"/>
      <c r="J59" s="141">
        <f t="shared" si="12"/>
        <v>0</v>
      </c>
      <c r="K59" s="223" t="str">
        <f>IF(J59&gt;0,IF(F59="","Inserire periodo in colonne F e G",IF(G59="","Inserire periodo in colonne F e G",IF(H59="","Inserire gg. presenza in colonna H",IF(J59&gt;L59,"Errore n. max giorni! Verificare periodo inserito",IF(M59="","Inserire Isee in colonna M",IF(NETWORKDAYS.INTL(F59,G59,11,'MENU TENDINA'!H$11:H$22)=J59,"ok","")))))),IF(AND(J59=0,F59&gt;0,G59&gt;0),"Inserire n. giorni colonne H/I",""))</f>
        <v/>
      </c>
      <c r="L59" s="142" t="str">
        <f>IF(J59&gt;0,NETWORKDAYS.INTL(F59,G59,11,'MENU TENDINA'!$H$11:$H$22),"")</f>
        <v/>
      </c>
      <c r="M59" s="7"/>
      <c r="N59" s="143">
        <f t="shared" si="15"/>
        <v>0</v>
      </c>
      <c r="O59" s="143">
        <f t="shared" si="16"/>
        <v>0</v>
      </c>
      <c r="P59" s="143">
        <f t="shared" si="17"/>
        <v>0</v>
      </c>
      <c r="Q59" s="143">
        <f t="shared" si="18"/>
        <v>0</v>
      </c>
      <c r="R59" s="25">
        <f t="shared" si="13"/>
        <v>0</v>
      </c>
      <c r="S59" s="24">
        <f t="shared" si="19"/>
        <v>0</v>
      </c>
      <c r="T59" s="144">
        <f t="shared" si="14"/>
        <v>0</v>
      </c>
      <c r="U59" s="144">
        <f t="shared" si="20"/>
        <v>0</v>
      </c>
      <c r="V59" s="145">
        <f t="shared" si="21"/>
        <v>0</v>
      </c>
      <c r="W59" s="144">
        <f t="shared" si="22"/>
        <v>0</v>
      </c>
      <c r="X59" s="145">
        <f t="shared" si="23"/>
        <v>0</v>
      </c>
      <c r="Y59" s="60">
        <f t="shared" si="24"/>
        <v>0</v>
      </c>
      <c r="Z59" s="117">
        <f t="shared" si="25"/>
        <v>0</v>
      </c>
    </row>
    <row r="60" spans="1:26" ht="24.95" customHeight="1" x14ac:dyDescent="0.25">
      <c r="A60" s="55"/>
      <c r="B60" s="2"/>
      <c r="C60" s="2"/>
      <c r="D60" s="3"/>
      <c r="E60" s="4"/>
      <c r="F60" s="5"/>
      <c r="G60" s="5"/>
      <c r="H60" s="6"/>
      <c r="I60" s="6"/>
      <c r="J60" s="141">
        <f t="shared" si="12"/>
        <v>0</v>
      </c>
      <c r="K60" s="223" t="str">
        <f>IF(J60&gt;0,IF(F60="","Inserire periodo in colonne F e G",IF(G60="","Inserire periodo in colonne F e G",IF(H60="","Inserire gg. presenza in colonna H",IF(J60&gt;L60,"Errore n. max giorni! Verificare periodo inserito",IF(M60="","Inserire Isee in colonna M",IF(NETWORKDAYS.INTL(F60,G60,11,'MENU TENDINA'!H$11:H$22)=J60,"ok","")))))),IF(AND(J60=0,F60&gt;0,G60&gt;0),"Inserire n. giorni colonne H/I",""))</f>
        <v/>
      </c>
      <c r="L60" s="142" t="str">
        <f>IF(J60&gt;0,NETWORKDAYS.INTL(F60,G60,11,'MENU TENDINA'!$H$11:$H$22),"")</f>
        <v/>
      </c>
      <c r="M60" s="7"/>
      <c r="N60" s="143">
        <f t="shared" si="15"/>
        <v>0</v>
      </c>
      <c r="O60" s="143">
        <f t="shared" si="16"/>
        <v>0</v>
      </c>
      <c r="P60" s="143">
        <f t="shared" si="17"/>
        <v>0</v>
      </c>
      <c r="Q60" s="143">
        <f t="shared" si="18"/>
        <v>0</v>
      </c>
      <c r="R60" s="25">
        <f t="shared" si="13"/>
        <v>0</v>
      </c>
      <c r="S60" s="24">
        <f t="shared" si="19"/>
        <v>0</v>
      </c>
      <c r="T60" s="144">
        <f t="shared" si="14"/>
        <v>0</v>
      </c>
      <c r="U60" s="144">
        <f t="shared" si="20"/>
        <v>0</v>
      </c>
      <c r="V60" s="145">
        <f t="shared" si="21"/>
        <v>0</v>
      </c>
      <c r="W60" s="144">
        <f t="shared" si="22"/>
        <v>0</v>
      </c>
      <c r="X60" s="145">
        <f t="shared" si="23"/>
        <v>0</v>
      </c>
      <c r="Y60" s="60">
        <f t="shared" si="24"/>
        <v>0</v>
      </c>
      <c r="Z60" s="117">
        <f t="shared" si="25"/>
        <v>0</v>
      </c>
    </row>
    <row r="61" spans="1:26" ht="24.95" customHeight="1" x14ac:dyDescent="0.25">
      <c r="A61" s="55"/>
      <c r="B61" s="2"/>
      <c r="C61" s="2"/>
      <c r="D61" s="3"/>
      <c r="E61" s="4"/>
      <c r="F61" s="5"/>
      <c r="G61" s="5"/>
      <c r="H61" s="6"/>
      <c r="I61" s="6"/>
      <c r="J61" s="141">
        <f t="shared" si="12"/>
        <v>0</v>
      </c>
      <c r="K61" s="223" t="str">
        <f>IF(J61&gt;0,IF(F61="","Inserire periodo in colonne F e G",IF(G61="","Inserire periodo in colonne F e G",IF(H61="","Inserire gg. presenza in colonna H",IF(J61&gt;L61,"Errore n. max giorni! Verificare periodo inserito",IF(M61="","Inserire Isee in colonna M",IF(NETWORKDAYS.INTL(F61,G61,11,'MENU TENDINA'!H$11:H$22)=J61,"ok","")))))),IF(AND(J61=0,F61&gt;0,G61&gt;0),"Inserire n. giorni colonne H/I",""))</f>
        <v/>
      </c>
      <c r="L61" s="142" t="str">
        <f>IF(J61&gt;0,NETWORKDAYS.INTL(F61,G61,11,'MENU TENDINA'!$H$11:$H$22),"")</f>
        <v/>
      </c>
      <c r="M61" s="7"/>
      <c r="N61" s="143">
        <f t="shared" si="15"/>
        <v>0</v>
      </c>
      <c r="O61" s="143">
        <f t="shared" si="16"/>
        <v>0</v>
      </c>
      <c r="P61" s="143">
        <f t="shared" si="17"/>
        <v>0</v>
      </c>
      <c r="Q61" s="143">
        <f t="shared" si="18"/>
        <v>0</v>
      </c>
      <c r="R61" s="25">
        <f t="shared" si="13"/>
        <v>0</v>
      </c>
      <c r="S61" s="24">
        <f t="shared" si="19"/>
        <v>0</v>
      </c>
      <c r="T61" s="144">
        <f t="shared" si="14"/>
        <v>0</v>
      </c>
      <c r="U61" s="144">
        <f t="shared" si="20"/>
        <v>0</v>
      </c>
      <c r="V61" s="145">
        <f t="shared" si="21"/>
        <v>0</v>
      </c>
      <c r="W61" s="144">
        <f t="shared" si="22"/>
        <v>0</v>
      </c>
      <c r="X61" s="145">
        <f t="shared" si="23"/>
        <v>0</v>
      </c>
      <c r="Y61" s="60">
        <f t="shared" si="24"/>
        <v>0</v>
      </c>
      <c r="Z61" s="117">
        <f t="shared" si="25"/>
        <v>0</v>
      </c>
    </row>
    <row r="62" spans="1:26" ht="24.95" customHeight="1" x14ac:dyDescent="0.25">
      <c r="A62" s="55"/>
      <c r="B62" s="2"/>
      <c r="C62" s="2"/>
      <c r="D62" s="3"/>
      <c r="E62" s="4"/>
      <c r="F62" s="5"/>
      <c r="G62" s="5"/>
      <c r="H62" s="6"/>
      <c r="I62" s="6"/>
      <c r="J62" s="141">
        <f t="shared" si="12"/>
        <v>0</v>
      </c>
      <c r="K62" s="223" t="str">
        <f>IF(J62&gt;0,IF(F62="","Inserire periodo in colonne F e G",IF(G62="","Inserire periodo in colonne F e G",IF(H62="","Inserire gg. presenza in colonna H",IF(J62&gt;L62,"Errore n. max giorni! Verificare periodo inserito",IF(M62="","Inserire Isee in colonna M",IF(NETWORKDAYS.INTL(F62,G62,11,'MENU TENDINA'!H$11:H$22)=J62,"ok","")))))),IF(AND(J62=0,F62&gt;0,G62&gt;0),"Inserire n. giorni colonne H/I",""))</f>
        <v/>
      </c>
      <c r="L62" s="142" t="str">
        <f>IF(J62&gt;0,NETWORKDAYS.INTL(F62,G62,11,'MENU TENDINA'!$H$11:$H$22),"")</f>
        <v/>
      </c>
      <c r="M62" s="7"/>
      <c r="N62" s="143">
        <f t="shared" si="15"/>
        <v>0</v>
      </c>
      <c r="O62" s="143">
        <f t="shared" si="16"/>
        <v>0</v>
      </c>
      <c r="P62" s="143">
        <f t="shared" si="17"/>
        <v>0</v>
      </c>
      <c r="Q62" s="143">
        <f t="shared" si="18"/>
        <v>0</v>
      </c>
      <c r="R62" s="25">
        <f t="shared" si="13"/>
        <v>0</v>
      </c>
      <c r="S62" s="24">
        <f t="shared" si="19"/>
        <v>0</v>
      </c>
      <c r="T62" s="144">
        <f t="shared" si="14"/>
        <v>0</v>
      </c>
      <c r="U62" s="144">
        <f t="shared" si="20"/>
        <v>0</v>
      </c>
      <c r="V62" s="145">
        <f t="shared" si="21"/>
        <v>0</v>
      </c>
      <c r="W62" s="144">
        <f t="shared" si="22"/>
        <v>0</v>
      </c>
      <c r="X62" s="145">
        <f t="shared" si="23"/>
        <v>0</v>
      </c>
      <c r="Y62" s="60">
        <f t="shared" si="24"/>
        <v>0</v>
      </c>
      <c r="Z62" s="117">
        <f t="shared" si="25"/>
        <v>0</v>
      </c>
    </row>
    <row r="63" spans="1:26" ht="24.95" customHeight="1" x14ac:dyDescent="0.25">
      <c r="A63" s="55"/>
      <c r="B63" s="2"/>
      <c r="C63" s="2"/>
      <c r="D63" s="3"/>
      <c r="E63" s="4"/>
      <c r="F63" s="5"/>
      <c r="G63" s="5"/>
      <c r="H63" s="6"/>
      <c r="I63" s="6"/>
      <c r="J63" s="141">
        <f t="shared" si="12"/>
        <v>0</v>
      </c>
      <c r="K63" s="223" t="str">
        <f>IF(J63&gt;0,IF(F63="","Inserire periodo in colonne F e G",IF(G63="","Inserire periodo in colonne F e G",IF(H63="","Inserire gg. presenza in colonna H",IF(J63&gt;L63,"Errore n. max giorni! Verificare periodo inserito",IF(M63="","Inserire Isee in colonna M",IF(NETWORKDAYS.INTL(F63,G63,11,'MENU TENDINA'!H$11:H$22)=J63,"ok","")))))),IF(AND(J63=0,F63&gt;0,G63&gt;0),"Inserire n. giorni colonne H/I",""))</f>
        <v/>
      </c>
      <c r="L63" s="142" t="str">
        <f>IF(J63&gt;0,NETWORKDAYS.INTL(F63,G63,11,'MENU TENDINA'!$H$11:$H$22),"")</f>
        <v/>
      </c>
      <c r="M63" s="7"/>
      <c r="N63" s="143">
        <f t="shared" si="15"/>
        <v>0</v>
      </c>
      <c r="O63" s="143">
        <f t="shared" si="16"/>
        <v>0</v>
      </c>
      <c r="P63" s="143">
        <f t="shared" si="17"/>
        <v>0</v>
      </c>
      <c r="Q63" s="143">
        <f t="shared" si="18"/>
        <v>0</v>
      </c>
      <c r="R63" s="25">
        <f t="shared" si="13"/>
        <v>0</v>
      </c>
      <c r="S63" s="24">
        <f t="shared" si="19"/>
        <v>0</v>
      </c>
      <c r="T63" s="144">
        <f t="shared" si="14"/>
        <v>0</v>
      </c>
      <c r="U63" s="144">
        <f t="shared" si="20"/>
        <v>0</v>
      </c>
      <c r="V63" s="145">
        <f t="shared" si="21"/>
        <v>0</v>
      </c>
      <c r="W63" s="144">
        <f t="shared" si="22"/>
        <v>0</v>
      </c>
      <c r="X63" s="145">
        <f t="shared" si="23"/>
        <v>0</v>
      </c>
      <c r="Y63" s="60">
        <f t="shared" si="24"/>
        <v>0</v>
      </c>
      <c r="Z63" s="117">
        <f t="shared" si="25"/>
        <v>0</v>
      </c>
    </row>
    <row r="64" spans="1:26" ht="24.95" customHeight="1" x14ac:dyDescent="0.25">
      <c r="A64" s="55"/>
      <c r="B64" s="2"/>
      <c r="C64" s="2"/>
      <c r="D64" s="3"/>
      <c r="E64" s="4"/>
      <c r="F64" s="5"/>
      <c r="G64" s="5"/>
      <c r="H64" s="6"/>
      <c r="I64" s="6"/>
      <c r="J64" s="141">
        <f t="shared" si="12"/>
        <v>0</v>
      </c>
      <c r="K64" s="223" t="str">
        <f>IF(J64&gt;0,IF(F64="","Inserire periodo in colonne F e G",IF(G64="","Inserire periodo in colonne F e G",IF(H64="","Inserire gg. presenza in colonna H",IF(J64&gt;L64,"Errore n. max giorni! Verificare periodo inserito",IF(M64="","Inserire Isee in colonna M",IF(NETWORKDAYS.INTL(F64,G64,11,'MENU TENDINA'!H$11:H$22)=J64,"ok","")))))),IF(AND(J64=0,F64&gt;0,G64&gt;0),"Inserire n. giorni colonne H/I",""))</f>
        <v/>
      </c>
      <c r="L64" s="142" t="str">
        <f>IF(J64&gt;0,NETWORKDAYS.INTL(F64,G64,11,'MENU TENDINA'!$H$11:$H$22),"")</f>
        <v/>
      </c>
      <c r="M64" s="7"/>
      <c r="N64" s="143">
        <f t="shared" si="15"/>
        <v>0</v>
      </c>
      <c r="O64" s="143">
        <f t="shared" si="16"/>
        <v>0</v>
      </c>
      <c r="P64" s="143">
        <f t="shared" si="17"/>
        <v>0</v>
      </c>
      <c r="Q64" s="143">
        <f t="shared" si="18"/>
        <v>0</v>
      </c>
      <c r="R64" s="25">
        <f t="shared" si="13"/>
        <v>0</v>
      </c>
      <c r="S64" s="24">
        <f t="shared" si="19"/>
        <v>0</v>
      </c>
      <c r="T64" s="144">
        <f t="shared" si="14"/>
        <v>0</v>
      </c>
      <c r="U64" s="144">
        <f t="shared" si="20"/>
        <v>0</v>
      </c>
      <c r="V64" s="145">
        <f t="shared" si="21"/>
        <v>0</v>
      </c>
      <c r="W64" s="144">
        <f t="shared" si="22"/>
        <v>0</v>
      </c>
      <c r="X64" s="145">
        <f t="shared" si="23"/>
        <v>0</v>
      </c>
      <c r="Y64" s="60">
        <f t="shared" si="24"/>
        <v>0</v>
      </c>
      <c r="Z64" s="117">
        <f t="shared" si="25"/>
        <v>0</v>
      </c>
    </row>
    <row r="65" spans="1:26" ht="24.95" customHeight="1" x14ac:dyDescent="0.25">
      <c r="A65" s="55"/>
      <c r="B65" s="2"/>
      <c r="C65" s="2"/>
      <c r="D65" s="3"/>
      <c r="E65" s="4"/>
      <c r="F65" s="5"/>
      <c r="G65" s="5"/>
      <c r="H65" s="6"/>
      <c r="I65" s="6"/>
      <c r="J65" s="141">
        <f t="shared" si="12"/>
        <v>0</v>
      </c>
      <c r="K65" s="223" t="str">
        <f>IF(J65&gt;0,IF(F65="","Inserire periodo in colonne F e G",IF(G65="","Inserire periodo in colonne F e G",IF(H65="","Inserire gg. presenza in colonna H",IF(J65&gt;L65,"Errore n. max giorni! Verificare periodo inserito",IF(M65="","Inserire Isee in colonna M",IF(NETWORKDAYS.INTL(F65,G65,11,'MENU TENDINA'!H$11:H$22)=J65,"ok","")))))),IF(AND(J65=0,F65&gt;0,G65&gt;0),"Inserire n. giorni colonne H/I",""))</f>
        <v/>
      </c>
      <c r="L65" s="142" t="str">
        <f>IF(J65&gt;0,NETWORKDAYS.INTL(F65,G65,11,'MENU TENDINA'!$H$11:$H$22),"")</f>
        <v/>
      </c>
      <c r="M65" s="7"/>
      <c r="N65" s="143">
        <f t="shared" si="15"/>
        <v>0</v>
      </c>
      <c r="O65" s="143">
        <f t="shared" si="16"/>
        <v>0</v>
      </c>
      <c r="P65" s="143">
        <f t="shared" si="17"/>
        <v>0</v>
      </c>
      <c r="Q65" s="143">
        <f t="shared" si="18"/>
        <v>0</v>
      </c>
      <c r="R65" s="25">
        <f t="shared" si="13"/>
        <v>0</v>
      </c>
      <c r="S65" s="24">
        <f t="shared" si="19"/>
        <v>0</v>
      </c>
      <c r="T65" s="144">
        <f t="shared" si="14"/>
        <v>0</v>
      </c>
      <c r="U65" s="144">
        <f t="shared" si="20"/>
        <v>0</v>
      </c>
      <c r="V65" s="145">
        <f t="shared" si="21"/>
        <v>0</v>
      </c>
      <c r="W65" s="144">
        <f t="shared" si="22"/>
        <v>0</v>
      </c>
      <c r="X65" s="145">
        <f t="shared" si="23"/>
        <v>0</v>
      </c>
      <c r="Y65" s="60">
        <f t="shared" si="24"/>
        <v>0</v>
      </c>
      <c r="Z65" s="117">
        <f t="shared" si="25"/>
        <v>0</v>
      </c>
    </row>
    <row r="66" spans="1:26" ht="24.95" customHeight="1" x14ac:dyDescent="0.25">
      <c r="A66" s="55"/>
      <c r="B66" s="2"/>
      <c r="C66" s="2"/>
      <c r="D66" s="3"/>
      <c r="E66" s="4"/>
      <c r="F66" s="5"/>
      <c r="G66" s="5"/>
      <c r="H66" s="6"/>
      <c r="I66" s="6"/>
      <c r="J66" s="141">
        <f t="shared" si="12"/>
        <v>0</v>
      </c>
      <c r="K66" s="223" t="str">
        <f>IF(J66&gt;0,IF(F66="","Inserire periodo in colonne F e G",IF(G66="","Inserire periodo in colonne F e G",IF(H66="","Inserire gg. presenza in colonna H",IF(J66&gt;L66,"Errore n. max giorni! Verificare periodo inserito",IF(M66="","Inserire Isee in colonna M",IF(NETWORKDAYS.INTL(F66,G66,11,'MENU TENDINA'!H$11:H$22)=J66,"ok","")))))),IF(AND(J66=0,F66&gt;0,G66&gt;0),"Inserire n. giorni colonne H/I",""))</f>
        <v/>
      </c>
      <c r="L66" s="142" t="str">
        <f>IF(J66&gt;0,NETWORKDAYS.INTL(F66,G66,11,'MENU TENDINA'!$H$11:$H$22),"")</f>
        <v/>
      </c>
      <c r="M66" s="7"/>
      <c r="N66" s="143">
        <f t="shared" si="15"/>
        <v>0</v>
      </c>
      <c r="O66" s="143">
        <f t="shared" si="16"/>
        <v>0</v>
      </c>
      <c r="P66" s="143">
        <f t="shared" si="17"/>
        <v>0</v>
      </c>
      <c r="Q66" s="143">
        <f t="shared" si="18"/>
        <v>0</v>
      </c>
      <c r="R66" s="25">
        <f t="shared" si="13"/>
        <v>0</v>
      </c>
      <c r="S66" s="24">
        <f t="shared" si="19"/>
        <v>0</v>
      </c>
      <c r="T66" s="144">
        <f t="shared" si="14"/>
        <v>0</v>
      </c>
      <c r="U66" s="144">
        <f t="shared" si="20"/>
        <v>0</v>
      </c>
      <c r="V66" s="145">
        <f t="shared" si="21"/>
        <v>0</v>
      </c>
      <c r="W66" s="144">
        <f t="shared" si="22"/>
        <v>0</v>
      </c>
      <c r="X66" s="145">
        <f t="shared" si="23"/>
        <v>0</v>
      </c>
      <c r="Y66" s="60">
        <f t="shared" si="24"/>
        <v>0</v>
      </c>
      <c r="Z66" s="117">
        <f t="shared" si="25"/>
        <v>0</v>
      </c>
    </row>
    <row r="67" spans="1:26" ht="24.95" customHeight="1" x14ac:dyDescent="0.25">
      <c r="A67" s="55"/>
      <c r="B67" s="2"/>
      <c r="C67" s="2"/>
      <c r="D67" s="3"/>
      <c r="E67" s="4"/>
      <c r="F67" s="5"/>
      <c r="G67" s="5"/>
      <c r="H67" s="6"/>
      <c r="I67" s="6"/>
      <c r="J67" s="141">
        <f t="shared" si="12"/>
        <v>0</v>
      </c>
      <c r="K67" s="223" t="str">
        <f>IF(J67&gt;0,IF(F67="","Inserire periodo in colonne F e G",IF(G67="","Inserire periodo in colonne F e G",IF(H67="","Inserire gg. presenza in colonna H",IF(J67&gt;L67,"Errore n. max giorni! Verificare periodo inserito",IF(M67="","Inserire Isee in colonna M",IF(NETWORKDAYS.INTL(F67,G67,11,'MENU TENDINA'!H$11:H$22)=J67,"ok","")))))),IF(AND(J67=0,F67&gt;0,G67&gt;0),"Inserire n. giorni colonne H/I",""))</f>
        <v/>
      </c>
      <c r="L67" s="142" t="str">
        <f>IF(J67&gt;0,NETWORKDAYS.INTL(F67,G67,11,'MENU TENDINA'!$H$11:$H$22),"")</f>
        <v/>
      </c>
      <c r="M67" s="7"/>
      <c r="N67" s="143">
        <f t="shared" si="15"/>
        <v>0</v>
      </c>
      <c r="O67" s="143">
        <f t="shared" si="16"/>
        <v>0</v>
      </c>
      <c r="P67" s="143">
        <f t="shared" si="17"/>
        <v>0</v>
      </c>
      <c r="Q67" s="143">
        <f t="shared" si="18"/>
        <v>0</v>
      </c>
      <c r="R67" s="25">
        <f t="shared" si="13"/>
        <v>0</v>
      </c>
      <c r="S67" s="24">
        <f t="shared" si="19"/>
        <v>0</v>
      </c>
      <c r="T67" s="144">
        <f t="shared" si="14"/>
        <v>0</v>
      </c>
      <c r="U67" s="144">
        <f t="shared" si="20"/>
        <v>0</v>
      </c>
      <c r="V67" s="145">
        <f t="shared" si="21"/>
        <v>0</v>
      </c>
      <c r="W67" s="144">
        <f t="shared" si="22"/>
        <v>0</v>
      </c>
      <c r="X67" s="145">
        <f t="shared" si="23"/>
        <v>0</v>
      </c>
      <c r="Y67" s="60">
        <f t="shared" si="24"/>
        <v>0</v>
      </c>
      <c r="Z67" s="117">
        <f t="shared" si="25"/>
        <v>0</v>
      </c>
    </row>
    <row r="68" spans="1:26" ht="24.95" customHeight="1" x14ac:dyDescent="0.25">
      <c r="A68" s="55"/>
      <c r="B68" s="2"/>
      <c r="C68" s="2"/>
      <c r="D68" s="3"/>
      <c r="E68" s="4"/>
      <c r="F68" s="5"/>
      <c r="G68" s="5"/>
      <c r="H68" s="6"/>
      <c r="I68" s="6"/>
      <c r="J68" s="141">
        <f t="shared" si="12"/>
        <v>0</v>
      </c>
      <c r="K68" s="223" t="str">
        <f>IF(J68&gt;0,IF(F68="","Inserire periodo in colonne F e G",IF(G68="","Inserire periodo in colonne F e G",IF(H68="","Inserire gg. presenza in colonna H",IF(J68&gt;L68,"Errore n. max giorni! Verificare periodo inserito",IF(M68="","Inserire Isee in colonna M",IF(NETWORKDAYS.INTL(F68,G68,11,'MENU TENDINA'!H$11:H$22)=J68,"ok","")))))),IF(AND(J68=0,F68&gt;0,G68&gt;0),"Inserire n. giorni colonne H/I",""))</f>
        <v/>
      </c>
      <c r="L68" s="142" t="str">
        <f>IF(J68&gt;0,NETWORKDAYS.INTL(F68,G68,11,'MENU TENDINA'!$H$11:$H$22),"")</f>
        <v/>
      </c>
      <c r="M68" s="7"/>
      <c r="N68" s="143">
        <f t="shared" si="15"/>
        <v>0</v>
      </c>
      <c r="O68" s="143">
        <f t="shared" si="16"/>
        <v>0</v>
      </c>
      <c r="P68" s="143">
        <f t="shared" si="17"/>
        <v>0</v>
      </c>
      <c r="Q68" s="143">
        <f t="shared" si="18"/>
        <v>0</v>
      </c>
      <c r="R68" s="25">
        <f t="shared" si="13"/>
        <v>0</v>
      </c>
      <c r="S68" s="24">
        <f t="shared" si="19"/>
        <v>0</v>
      </c>
      <c r="T68" s="144">
        <f t="shared" si="14"/>
        <v>0</v>
      </c>
      <c r="U68" s="144">
        <f t="shared" si="20"/>
        <v>0</v>
      </c>
      <c r="V68" s="145">
        <f t="shared" si="21"/>
        <v>0</v>
      </c>
      <c r="W68" s="144">
        <f t="shared" si="22"/>
        <v>0</v>
      </c>
      <c r="X68" s="145">
        <f t="shared" si="23"/>
        <v>0</v>
      </c>
      <c r="Y68" s="60">
        <f t="shared" si="24"/>
        <v>0</v>
      </c>
      <c r="Z68" s="117">
        <f t="shared" si="25"/>
        <v>0</v>
      </c>
    </row>
    <row r="69" spans="1:26" ht="24.95" customHeight="1" x14ac:dyDescent="0.25">
      <c r="A69" s="55"/>
      <c r="B69" s="2"/>
      <c r="C69" s="2"/>
      <c r="D69" s="3"/>
      <c r="E69" s="4"/>
      <c r="F69" s="5"/>
      <c r="G69" s="5"/>
      <c r="H69" s="6"/>
      <c r="I69" s="6"/>
      <c r="J69" s="141">
        <f t="shared" si="12"/>
        <v>0</v>
      </c>
      <c r="K69" s="223" t="str">
        <f>IF(J69&gt;0,IF(F69="","Inserire periodo in colonne F e G",IF(G69="","Inserire periodo in colonne F e G",IF(H69="","Inserire gg. presenza in colonna H",IF(J69&gt;L69,"Errore n. max giorni! Verificare periodo inserito",IF(M69="","Inserire Isee in colonna M",IF(NETWORKDAYS.INTL(F69,G69,11,'MENU TENDINA'!H$11:H$22)=J69,"ok","")))))),IF(AND(J69=0,F69&gt;0,G69&gt;0),"Inserire n. giorni colonne H/I",""))</f>
        <v/>
      </c>
      <c r="L69" s="142" t="str">
        <f>IF(J69&gt;0,NETWORKDAYS.INTL(F69,G69,11,'MENU TENDINA'!$H$11:$H$22),"")</f>
        <v/>
      </c>
      <c r="M69" s="7"/>
      <c r="N69" s="143">
        <f t="shared" si="15"/>
        <v>0</v>
      </c>
      <c r="O69" s="143">
        <f t="shared" si="16"/>
        <v>0</v>
      </c>
      <c r="P69" s="143">
        <f t="shared" si="17"/>
        <v>0</v>
      </c>
      <c r="Q69" s="143">
        <f t="shared" si="18"/>
        <v>0</v>
      </c>
      <c r="R69" s="25">
        <f t="shared" si="13"/>
        <v>0</v>
      </c>
      <c r="S69" s="24">
        <f t="shared" si="19"/>
        <v>0</v>
      </c>
      <c r="T69" s="144">
        <f t="shared" si="14"/>
        <v>0</v>
      </c>
      <c r="U69" s="144">
        <f t="shared" si="20"/>
        <v>0</v>
      </c>
      <c r="V69" s="145">
        <f t="shared" si="21"/>
        <v>0</v>
      </c>
      <c r="W69" s="144">
        <f t="shared" si="22"/>
        <v>0</v>
      </c>
      <c r="X69" s="145">
        <f t="shared" si="23"/>
        <v>0</v>
      </c>
      <c r="Y69" s="60">
        <f t="shared" si="24"/>
        <v>0</v>
      </c>
      <c r="Z69" s="117">
        <f t="shared" si="25"/>
        <v>0</v>
      </c>
    </row>
    <row r="70" spans="1:26" ht="24.95" customHeight="1" x14ac:dyDescent="0.25">
      <c r="A70" s="55"/>
      <c r="B70" s="2"/>
      <c r="C70" s="2"/>
      <c r="D70" s="3"/>
      <c r="E70" s="4"/>
      <c r="F70" s="5"/>
      <c r="G70" s="5"/>
      <c r="H70" s="6"/>
      <c r="I70" s="6"/>
      <c r="J70" s="141">
        <f t="shared" si="12"/>
        <v>0</v>
      </c>
      <c r="K70" s="223" t="str">
        <f>IF(J70&gt;0,IF(F70="","Inserire periodo in colonne F e G",IF(G70="","Inserire periodo in colonne F e G",IF(H70="","Inserire gg. presenza in colonna H",IF(J70&gt;L70,"Errore n. max giorni! Verificare periodo inserito",IF(M70="","Inserire Isee in colonna M",IF(NETWORKDAYS.INTL(F70,G70,11,'MENU TENDINA'!H$11:H$22)=J70,"ok","")))))),IF(AND(J70=0,F70&gt;0,G70&gt;0),"Inserire n. giorni colonne H/I",""))</f>
        <v/>
      </c>
      <c r="L70" s="142" t="str">
        <f>IF(J70&gt;0,NETWORKDAYS.INTL(F70,G70,11,'MENU TENDINA'!$H$11:$H$22),"")</f>
        <v/>
      </c>
      <c r="M70" s="7"/>
      <c r="N70" s="143">
        <f t="shared" ref="N70:N101" si="26">IF(H70&gt;0,30.78,0)</f>
        <v>0</v>
      </c>
      <c r="O70" s="143">
        <f t="shared" ref="O70:O101" si="27">IF(I70&gt;0,20.29,0)</f>
        <v>0</v>
      </c>
      <c r="P70" s="143">
        <f t="shared" ref="P70:P101" si="28">ROUND(H70*N70,2)</f>
        <v>0</v>
      </c>
      <c r="Q70" s="143">
        <f t="shared" ref="Q70:Q101" si="29">ROUND(I70*O70,2)</f>
        <v>0</v>
      </c>
      <c r="R70" s="25">
        <f t="shared" si="13"/>
        <v>0</v>
      </c>
      <c r="S70" s="24">
        <f t="shared" ref="S70:S101" si="30">IF(M70=0,0,IF((M70&lt;5000),5000,M70))</f>
        <v>0</v>
      </c>
      <c r="T70" s="144">
        <f t="shared" si="14"/>
        <v>0</v>
      </c>
      <c r="U70" s="144">
        <f t="shared" ref="U70:U101" si="31">IF(H70&gt;0,ROUND((T70*N70),2),0)</f>
        <v>0</v>
      </c>
      <c r="V70" s="145">
        <f t="shared" ref="V70:V101" si="32">IF(H70&gt;0,ROUND(N70-U70,2),0)</f>
        <v>0</v>
      </c>
      <c r="W70" s="144">
        <f t="shared" ref="W70:W101" si="33">IF(I70&gt;0,(ROUND((T70*O70),2)),0)</f>
        <v>0</v>
      </c>
      <c r="X70" s="145">
        <f t="shared" ref="X70:X101" si="34">IF(I70&gt;0,ROUND(O70-W70,2),0)</f>
        <v>0</v>
      </c>
      <c r="Y70" s="60">
        <f t="shared" ref="Y70:Y101" si="35">ROUND((U70*H70)+(W70*I70),2)</f>
        <v>0</v>
      </c>
      <c r="Z70" s="117">
        <f t="shared" ref="Z70:Z101" si="36">IF(J70&gt;0,ROUND((V70*H70)+(X70*I70),2),0)</f>
        <v>0</v>
      </c>
    </row>
    <row r="71" spans="1:26" ht="24.95" customHeight="1" x14ac:dyDescent="0.25">
      <c r="A71" s="55"/>
      <c r="B71" s="2"/>
      <c r="C71" s="2"/>
      <c r="D71" s="3"/>
      <c r="E71" s="4"/>
      <c r="F71" s="5"/>
      <c r="G71" s="5"/>
      <c r="H71" s="6"/>
      <c r="I71" s="6"/>
      <c r="J71" s="141">
        <f t="shared" ref="J71:J134" si="37">H71+I71</f>
        <v>0</v>
      </c>
      <c r="K71" s="223" t="str">
        <f>IF(J71&gt;0,IF(F71="","Inserire periodo in colonne F e G",IF(G71="","Inserire periodo in colonne F e G",IF(H71="","Inserire gg. presenza in colonna H",IF(J71&gt;L71,"Errore n. max giorni! Verificare periodo inserito",IF(M71="","Inserire Isee in colonna M",IF(NETWORKDAYS.INTL(F71,G71,11,'MENU TENDINA'!H$11:H$22)=J71,"ok","")))))),IF(AND(J71=0,F71&gt;0,G71&gt;0),"Inserire n. giorni colonne H/I",""))</f>
        <v/>
      </c>
      <c r="L71" s="142" t="str">
        <f>IF(J71&gt;0,NETWORKDAYS.INTL(F71,G71,11,'MENU TENDINA'!$H$11:$H$22),"")</f>
        <v/>
      </c>
      <c r="M71" s="7"/>
      <c r="N71" s="143">
        <f t="shared" si="26"/>
        <v>0</v>
      </c>
      <c r="O71" s="143">
        <f t="shared" si="27"/>
        <v>0</v>
      </c>
      <c r="P71" s="143">
        <f t="shared" si="28"/>
        <v>0</v>
      </c>
      <c r="Q71" s="143">
        <f t="shared" si="29"/>
        <v>0</v>
      </c>
      <c r="R71" s="25">
        <f t="shared" ref="R71:R134" si="38">ROUND(P71+Q71,2)</f>
        <v>0</v>
      </c>
      <c r="S71" s="24">
        <f t="shared" si="30"/>
        <v>0</v>
      </c>
      <c r="T71" s="144">
        <f t="shared" ref="T71:T134" si="39">IF(S71=0,0,ROUND((S71-5000)/(20000-5000),2))</f>
        <v>0</v>
      </c>
      <c r="U71" s="144">
        <f t="shared" si="31"/>
        <v>0</v>
      </c>
      <c r="V71" s="145">
        <f t="shared" si="32"/>
        <v>0</v>
      </c>
      <c r="W71" s="144">
        <f t="shared" si="33"/>
        <v>0</v>
      </c>
      <c r="X71" s="145">
        <f t="shared" si="34"/>
        <v>0</v>
      </c>
      <c r="Y71" s="60">
        <f t="shared" si="35"/>
        <v>0</v>
      </c>
      <c r="Z71" s="117">
        <f t="shared" si="36"/>
        <v>0</v>
      </c>
    </row>
    <row r="72" spans="1:26" ht="24.95" customHeight="1" x14ac:dyDescent="0.25">
      <c r="A72" s="55"/>
      <c r="B72" s="2"/>
      <c r="C72" s="2"/>
      <c r="D72" s="3"/>
      <c r="E72" s="4"/>
      <c r="F72" s="5"/>
      <c r="G72" s="5"/>
      <c r="H72" s="6"/>
      <c r="I72" s="6"/>
      <c r="J72" s="141">
        <f t="shared" si="37"/>
        <v>0</v>
      </c>
      <c r="K72" s="223" t="str">
        <f>IF(J72&gt;0,IF(F72="","Inserire periodo in colonne F e G",IF(G72="","Inserire periodo in colonne F e G",IF(H72="","Inserire gg. presenza in colonna H",IF(J72&gt;L72,"Errore n. max giorni! Verificare periodo inserito",IF(M72="","Inserire Isee in colonna M",IF(NETWORKDAYS.INTL(F72,G72,11,'MENU TENDINA'!H$11:H$22)=J72,"ok","")))))),IF(AND(J72=0,F72&gt;0,G72&gt;0),"Inserire n. giorni colonne H/I",""))</f>
        <v/>
      </c>
      <c r="L72" s="142" t="str">
        <f>IF(J72&gt;0,NETWORKDAYS.INTL(F72,G72,11,'MENU TENDINA'!$H$11:$H$22),"")</f>
        <v/>
      </c>
      <c r="M72" s="7"/>
      <c r="N72" s="143">
        <f t="shared" si="26"/>
        <v>0</v>
      </c>
      <c r="O72" s="143">
        <f t="shared" si="27"/>
        <v>0</v>
      </c>
      <c r="P72" s="143">
        <f t="shared" si="28"/>
        <v>0</v>
      </c>
      <c r="Q72" s="143">
        <f t="shared" si="29"/>
        <v>0</v>
      </c>
      <c r="R72" s="25">
        <f t="shared" si="38"/>
        <v>0</v>
      </c>
      <c r="S72" s="24">
        <f t="shared" si="30"/>
        <v>0</v>
      </c>
      <c r="T72" s="144">
        <f t="shared" si="39"/>
        <v>0</v>
      </c>
      <c r="U72" s="144">
        <f t="shared" si="31"/>
        <v>0</v>
      </c>
      <c r="V72" s="145">
        <f t="shared" si="32"/>
        <v>0</v>
      </c>
      <c r="W72" s="144">
        <f t="shared" si="33"/>
        <v>0</v>
      </c>
      <c r="X72" s="145">
        <f t="shared" si="34"/>
        <v>0</v>
      </c>
      <c r="Y72" s="60">
        <f t="shared" si="35"/>
        <v>0</v>
      </c>
      <c r="Z72" s="117">
        <f t="shared" si="36"/>
        <v>0</v>
      </c>
    </row>
    <row r="73" spans="1:26" ht="24.95" customHeight="1" x14ac:dyDescent="0.25">
      <c r="A73" s="55"/>
      <c r="B73" s="2"/>
      <c r="C73" s="2"/>
      <c r="D73" s="3"/>
      <c r="E73" s="4"/>
      <c r="F73" s="5"/>
      <c r="G73" s="5"/>
      <c r="H73" s="6"/>
      <c r="I73" s="6"/>
      <c r="J73" s="141">
        <f t="shared" si="37"/>
        <v>0</v>
      </c>
      <c r="K73" s="223" t="str">
        <f>IF(J73&gt;0,IF(F73="","Inserire periodo in colonne F e G",IF(G73="","Inserire periodo in colonne F e G",IF(H73="","Inserire gg. presenza in colonna H",IF(J73&gt;L73,"Errore n. max giorni! Verificare periodo inserito",IF(M73="","Inserire Isee in colonna M",IF(NETWORKDAYS.INTL(F73,G73,11,'MENU TENDINA'!H$11:H$22)=J73,"ok","")))))),IF(AND(J73=0,F73&gt;0,G73&gt;0),"Inserire n. giorni colonne H/I",""))</f>
        <v/>
      </c>
      <c r="L73" s="142" t="str">
        <f>IF(J73&gt;0,NETWORKDAYS.INTL(F73,G73,11,'MENU TENDINA'!$H$11:$H$22),"")</f>
        <v/>
      </c>
      <c r="M73" s="7"/>
      <c r="N73" s="143">
        <f t="shared" si="26"/>
        <v>0</v>
      </c>
      <c r="O73" s="143">
        <f t="shared" si="27"/>
        <v>0</v>
      </c>
      <c r="P73" s="143">
        <f t="shared" si="28"/>
        <v>0</v>
      </c>
      <c r="Q73" s="143">
        <f t="shared" si="29"/>
        <v>0</v>
      </c>
      <c r="R73" s="25">
        <f t="shared" si="38"/>
        <v>0</v>
      </c>
      <c r="S73" s="24">
        <f t="shared" si="30"/>
        <v>0</v>
      </c>
      <c r="T73" s="144">
        <f t="shared" si="39"/>
        <v>0</v>
      </c>
      <c r="U73" s="144">
        <f t="shared" si="31"/>
        <v>0</v>
      </c>
      <c r="V73" s="145">
        <f t="shared" si="32"/>
        <v>0</v>
      </c>
      <c r="W73" s="144">
        <f t="shared" si="33"/>
        <v>0</v>
      </c>
      <c r="X73" s="145">
        <f t="shared" si="34"/>
        <v>0</v>
      </c>
      <c r="Y73" s="60">
        <f t="shared" si="35"/>
        <v>0</v>
      </c>
      <c r="Z73" s="117">
        <f t="shared" si="36"/>
        <v>0</v>
      </c>
    </row>
    <row r="74" spans="1:26" ht="24.95" customHeight="1" x14ac:dyDescent="0.25">
      <c r="A74" s="55"/>
      <c r="B74" s="2"/>
      <c r="C74" s="2"/>
      <c r="D74" s="3"/>
      <c r="E74" s="4"/>
      <c r="F74" s="5"/>
      <c r="G74" s="5"/>
      <c r="H74" s="6"/>
      <c r="I74" s="6"/>
      <c r="J74" s="141">
        <f t="shared" si="37"/>
        <v>0</v>
      </c>
      <c r="K74" s="223" t="str">
        <f>IF(J74&gt;0,IF(F74="","Inserire periodo in colonne F e G",IF(G74="","Inserire periodo in colonne F e G",IF(H74="","Inserire gg. presenza in colonna H",IF(J74&gt;L74,"Errore n. max giorni! Verificare periodo inserito",IF(M74="","Inserire Isee in colonna M",IF(NETWORKDAYS.INTL(F74,G74,11,'MENU TENDINA'!H$11:H$22)=J74,"ok","")))))),IF(AND(J74=0,F74&gt;0,G74&gt;0),"Inserire n. giorni colonne H/I",""))</f>
        <v/>
      </c>
      <c r="L74" s="142" t="str">
        <f>IF(J74&gt;0,NETWORKDAYS.INTL(F74,G74,11,'MENU TENDINA'!$H$11:$H$22),"")</f>
        <v/>
      </c>
      <c r="M74" s="7"/>
      <c r="N74" s="143">
        <f t="shared" si="26"/>
        <v>0</v>
      </c>
      <c r="O74" s="143">
        <f t="shared" si="27"/>
        <v>0</v>
      </c>
      <c r="P74" s="143">
        <f t="shared" si="28"/>
        <v>0</v>
      </c>
      <c r="Q74" s="143">
        <f t="shared" si="29"/>
        <v>0</v>
      </c>
      <c r="R74" s="25">
        <f t="shared" si="38"/>
        <v>0</v>
      </c>
      <c r="S74" s="24">
        <f t="shared" si="30"/>
        <v>0</v>
      </c>
      <c r="T74" s="144">
        <f t="shared" si="39"/>
        <v>0</v>
      </c>
      <c r="U74" s="144">
        <f t="shared" si="31"/>
        <v>0</v>
      </c>
      <c r="V74" s="145">
        <f t="shared" si="32"/>
        <v>0</v>
      </c>
      <c r="W74" s="144">
        <f t="shared" si="33"/>
        <v>0</v>
      </c>
      <c r="X74" s="145">
        <f t="shared" si="34"/>
        <v>0</v>
      </c>
      <c r="Y74" s="60">
        <f t="shared" si="35"/>
        <v>0</v>
      </c>
      <c r="Z74" s="117">
        <f t="shared" si="36"/>
        <v>0</v>
      </c>
    </row>
    <row r="75" spans="1:26" ht="24.95" customHeight="1" x14ac:dyDescent="0.25">
      <c r="A75" s="55"/>
      <c r="B75" s="2"/>
      <c r="C75" s="2"/>
      <c r="D75" s="3"/>
      <c r="E75" s="4"/>
      <c r="F75" s="5"/>
      <c r="G75" s="5"/>
      <c r="H75" s="6"/>
      <c r="I75" s="6"/>
      <c r="J75" s="141">
        <f t="shared" si="37"/>
        <v>0</v>
      </c>
      <c r="K75" s="223" t="str">
        <f>IF(J75&gt;0,IF(F75="","Inserire periodo in colonne F e G",IF(G75="","Inserire periodo in colonne F e G",IF(H75="","Inserire gg. presenza in colonna H",IF(J75&gt;L75,"Errore n. max giorni! Verificare periodo inserito",IF(M75="","Inserire Isee in colonna M",IF(NETWORKDAYS.INTL(F75,G75,11,'MENU TENDINA'!H$11:H$22)=J75,"ok","")))))),IF(AND(J75=0,F75&gt;0,G75&gt;0),"Inserire n. giorni colonne H/I",""))</f>
        <v/>
      </c>
      <c r="L75" s="142" t="str">
        <f>IF(J75&gt;0,NETWORKDAYS.INTL(F75,G75,11,'MENU TENDINA'!$H$11:$H$22),"")</f>
        <v/>
      </c>
      <c r="M75" s="7"/>
      <c r="N75" s="143">
        <f t="shared" si="26"/>
        <v>0</v>
      </c>
      <c r="O75" s="143">
        <f t="shared" si="27"/>
        <v>0</v>
      </c>
      <c r="P75" s="143">
        <f t="shared" si="28"/>
        <v>0</v>
      </c>
      <c r="Q75" s="143">
        <f t="shared" si="29"/>
        <v>0</v>
      </c>
      <c r="R75" s="25">
        <f t="shared" si="38"/>
        <v>0</v>
      </c>
      <c r="S75" s="24">
        <f t="shared" si="30"/>
        <v>0</v>
      </c>
      <c r="T75" s="144">
        <f t="shared" si="39"/>
        <v>0</v>
      </c>
      <c r="U75" s="144">
        <f t="shared" si="31"/>
        <v>0</v>
      </c>
      <c r="V75" s="145">
        <f t="shared" si="32"/>
        <v>0</v>
      </c>
      <c r="W75" s="144">
        <f t="shared" si="33"/>
        <v>0</v>
      </c>
      <c r="X75" s="145">
        <f t="shared" si="34"/>
        <v>0</v>
      </c>
      <c r="Y75" s="60">
        <f t="shared" si="35"/>
        <v>0</v>
      </c>
      <c r="Z75" s="117">
        <f t="shared" si="36"/>
        <v>0</v>
      </c>
    </row>
    <row r="76" spans="1:26" ht="24.95" customHeight="1" x14ac:dyDescent="0.25">
      <c r="A76" s="55"/>
      <c r="B76" s="2"/>
      <c r="C76" s="2"/>
      <c r="D76" s="3"/>
      <c r="E76" s="4"/>
      <c r="F76" s="5"/>
      <c r="G76" s="5"/>
      <c r="H76" s="6"/>
      <c r="I76" s="6"/>
      <c r="J76" s="141">
        <f t="shared" si="37"/>
        <v>0</v>
      </c>
      <c r="K76" s="223" t="str">
        <f>IF(J76&gt;0,IF(F76="","Inserire periodo in colonne F e G",IF(G76="","Inserire periodo in colonne F e G",IF(H76="","Inserire gg. presenza in colonna H",IF(J76&gt;L76,"Errore n. max giorni! Verificare periodo inserito",IF(M76="","Inserire Isee in colonna M",IF(NETWORKDAYS.INTL(F76,G76,11,'MENU TENDINA'!H$11:H$22)=J76,"ok","")))))),IF(AND(J76=0,F76&gt;0,G76&gt;0),"Inserire n. giorni colonne H/I",""))</f>
        <v/>
      </c>
      <c r="L76" s="142" t="str">
        <f>IF(J76&gt;0,NETWORKDAYS.INTL(F76,G76,11,'MENU TENDINA'!$H$11:$H$22),"")</f>
        <v/>
      </c>
      <c r="M76" s="7"/>
      <c r="N76" s="143">
        <f t="shared" si="26"/>
        <v>0</v>
      </c>
      <c r="O76" s="143">
        <f t="shared" si="27"/>
        <v>0</v>
      </c>
      <c r="P76" s="143">
        <f t="shared" si="28"/>
        <v>0</v>
      </c>
      <c r="Q76" s="143">
        <f t="shared" si="29"/>
        <v>0</v>
      </c>
      <c r="R76" s="25">
        <f t="shared" si="38"/>
        <v>0</v>
      </c>
      <c r="S76" s="24">
        <f t="shared" si="30"/>
        <v>0</v>
      </c>
      <c r="T76" s="144">
        <f t="shared" si="39"/>
        <v>0</v>
      </c>
      <c r="U76" s="144">
        <f t="shared" si="31"/>
        <v>0</v>
      </c>
      <c r="V76" s="145">
        <f t="shared" si="32"/>
        <v>0</v>
      </c>
      <c r="W76" s="144">
        <f t="shared" si="33"/>
        <v>0</v>
      </c>
      <c r="X76" s="145">
        <f t="shared" si="34"/>
        <v>0</v>
      </c>
      <c r="Y76" s="60">
        <f t="shared" si="35"/>
        <v>0</v>
      </c>
      <c r="Z76" s="117">
        <f t="shared" si="36"/>
        <v>0</v>
      </c>
    </row>
    <row r="77" spans="1:26" ht="24.95" customHeight="1" x14ac:dyDescent="0.25">
      <c r="A77" s="55"/>
      <c r="B77" s="2"/>
      <c r="C77" s="2"/>
      <c r="D77" s="3"/>
      <c r="E77" s="4"/>
      <c r="F77" s="5"/>
      <c r="G77" s="5"/>
      <c r="H77" s="6"/>
      <c r="I77" s="6"/>
      <c r="J77" s="141">
        <f t="shared" si="37"/>
        <v>0</v>
      </c>
      <c r="K77" s="223" t="str">
        <f>IF(J77&gt;0,IF(F77="","Inserire periodo in colonne F e G",IF(G77="","Inserire periodo in colonne F e G",IF(H77="","Inserire gg. presenza in colonna H",IF(J77&gt;L77,"Errore n. max giorni! Verificare periodo inserito",IF(M77="","Inserire Isee in colonna M",IF(NETWORKDAYS.INTL(F77,G77,11,'MENU TENDINA'!H$11:H$22)=J77,"ok","")))))),IF(AND(J77=0,F77&gt;0,G77&gt;0),"Inserire n. giorni colonne H/I",""))</f>
        <v/>
      </c>
      <c r="L77" s="142" t="str">
        <f>IF(J77&gt;0,NETWORKDAYS.INTL(F77,G77,11,'MENU TENDINA'!$H$11:$H$22),"")</f>
        <v/>
      </c>
      <c r="M77" s="7"/>
      <c r="N77" s="143">
        <f t="shared" si="26"/>
        <v>0</v>
      </c>
      <c r="O77" s="143">
        <f t="shared" si="27"/>
        <v>0</v>
      </c>
      <c r="P77" s="143">
        <f t="shared" si="28"/>
        <v>0</v>
      </c>
      <c r="Q77" s="143">
        <f t="shared" si="29"/>
        <v>0</v>
      </c>
      <c r="R77" s="25">
        <f t="shared" si="38"/>
        <v>0</v>
      </c>
      <c r="S77" s="24">
        <f t="shared" si="30"/>
        <v>0</v>
      </c>
      <c r="T77" s="144">
        <f t="shared" si="39"/>
        <v>0</v>
      </c>
      <c r="U77" s="144">
        <f t="shared" si="31"/>
        <v>0</v>
      </c>
      <c r="V77" s="145">
        <f t="shared" si="32"/>
        <v>0</v>
      </c>
      <c r="W77" s="144">
        <f t="shared" si="33"/>
        <v>0</v>
      </c>
      <c r="X77" s="145">
        <f t="shared" si="34"/>
        <v>0</v>
      </c>
      <c r="Y77" s="60">
        <f t="shared" si="35"/>
        <v>0</v>
      </c>
      <c r="Z77" s="117">
        <f t="shared" si="36"/>
        <v>0</v>
      </c>
    </row>
    <row r="78" spans="1:26" ht="24.95" customHeight="1" x14ac:dyDescent="0.25">
      <c r="A78" s="55"/>
      <c r="B78" s="2"/>
      <c r="C78" s="2"/>
      <c r="D78" s="3"/>
      <c r="E78" s="4"/>
      <c r="F78" s="5"/>
      <c r="G78" s="5"/>
      <c r="H78" s="6"/>
      <c r="I78" s="6"/>
      <c r="J78" s="141">
        <f t="shared" si="37"/>
        <v>0</v>
      </c>
      <c r="K78" s="223" t="str">
        <f>IF(J78&gt;0,IF(F78="","Inserire periodo in colonne F e G",IF(G78="","Inserire periodo in colonne F e G",IF(H78="","Inserire gg. presenza in colonna H",IF(J78&gt;L78,"Errore n. max giorni! Verificare periodo inserito",IF(M78="","Inserire Isee in colonna M",IF(NETWORKDAYS.INTL(F78,G78,11,'MENU TENDINA'!H$11:H$22)=J78,"ok","")))))),IF(AND(J78=0,F78&gt;0,G78&gt;0),"Inserire n. giorni colonne H/I",""))</f>
        <v/>
      </c>
      <c r="L78" s="142" t="str">
        <f>IF(J78&gt;0,NETWORKDAYS.INTL(F78,G78,11,'MENU TENDINA'!$H$11:$H$22),"")</f>
        <v/>
      </c>
      <c r="M78" s="7"/>
      <c r="N78" s="143">
        <f t="shared" si="26"/>
        <v>0</v>
      </c>
      <c r="O78" s="143">
        <f t="shared" si="27"/>
        <v>0</v>
      </c>
      <c r="P78" s="143">
        <f t="shared" si="28"/>
        <v>0</v>
      </c>
      <c r="Q78" s="143">
        <f t="shared" si="29"/>
        <v>0</v>
      </c>
      <c r="R78" s="25">
        <f t="shared" si="38"/>
        <v>0</v>
      </c>
      <c r="S78" s="24">
        <f t="shared" si="30"/>
        <v>0</v>
      </c>
      <c r="T78" s="144">
        <f t="shared" si="39"/>
        <v>0</v>
      </c>
      <c r="U78" s="144">
        <f t="shared" si="31"/>
        <v>0</v>
      </c>
      <c r="V78" s="145">
        <f t="shared" si="32"/>
        <v>0</v>
      </c>
      <c r="W78" s="144">
        <f t="shared" si="33"/>
        <v>0</v>
      </c>
      <c r="X78" s="145">
        <f t="shared" si="34"/>
        <v>0</v>
      </c>
      <c r="Y78" s="60">
        <f t="shared" si="35"/>
        <v>0</v>
      </c>
      <c r="Z78" s="117">
        <f t="shared" si="36"/>
        <v>0</v>
      </c>
    </row>
    <row r="79" spans="1:26" ht="24.95" customHeight="1" x14ac:dyDescent="0.25">
      <c r="A79" s="55"/>
      <c r="B79" s="2"/>
      <c r="C79" s="2"/>
      <c r="D79" s="3"/>
      <c r="E79" s="4"/>
      <c r="F79" s="5"/>
      <c r="G79" s="5"/>
      <c r="H79" s="6"/>
      <c r="I79" s="6"/>
      <c r="J79" s="141">
        <f t="shared" si="37"/>
        <v>0</v>
      </c>
      <c r="K79" s="223" t="str">
        <f>IF(J79&gt;0,IF(F79="","Inserire periodo in colonne F e G",IF(G79="","Inserire periodo in colonne F e G",IF(H79="","Inserire gg. presenza in colonna H",IF(J79&gt;L79,"Errore n. max giorni! Verificare periodo inserito",IF(M79="","Inserire Isee in colonna M",IF(NETWORKDAYS.INTL(F79,G79,11,'MENU TENDINA'!H$11:H$22)=J79,"ok","")))))),IF(AND(J79=0,F79&gt;0,G79&gt;0),"Inserire n. giorni colonne H/I",""))</f>
        <v/>
      </c>
      <c r="L79" s="142" t="str">
        <f>IF(J79&gt;0,NETWORKDAYS.INTL(F79,G79,11,'MENU TENDINA'!$H$11:$H$22),"")</f>
        <v/>
      </c>
      <c r="M79" s="7"/>
      <c r="N79" s="143">
        <f t="shared" si="26"/>
        <v>0</v>
      </c>
      <c r="O79" s="143">
        <f t="shared" si="27"/>
        <v>0</v>
      </c>
      <c r="P79" s="143">
        <f t="shared" si="28"/>
        <v>0</v>
      </c>
      <c r="Q79" s="143">
        <f t="shared" si="29"/>
        <v>0</v>
      </c>
      <c r="R79" s="25">
        <f t="shared" si="38"/>
        <v>0</v>
      </c>
      <c r="S79" s="24">
        <f t="shared" si="30"/>
        <v>0</v>
      </c>
      <c r="T79" s="144">
        <f t="shared" si="39"/>
        <v>0</v>
      </c>
      <c r="U79" s="144">
        <f t="shared" si="31"/>
        <v>0</v>
      </c>
      <c r="V79" s="145">
        <f t="shared" si="32"/>
        <v>0</v>
      </c>
      <c r="W79" s="144">
        <f t="shared" si="33"/>
        <v>0</v>
      </c>
      <c r="X79" s="145">
        <f t="shared" si="34"/>
        <v>0</v>
      </c>
      <c r="Y79" s="60">
        <f t="shared" si="35"/>
        <v>0</v>
      </c>
      <c r="Z79" s="117">
        <f t="shared" si="36"/>
        <v>0</v>
      </c>
    </row>
    <row r="80" spans="1:26" ht="24.95" customHeight="1" x14ac:dyDescent="0.25">
      <c r="A80" s="55"/>
      <c r="B80" s="2"/>
      <c r="C80" s="2"/>
      <c r="D80" s="3"/>
      <c r="E80" s="4"/>
      <c r="F80" s="5"/>
      <c r="G80" s="5"/>
      <c r="H80" s="6"/>
      <c r="I80" s="6"/>
      <c r="J80" s="141">
        <f t="shared" si="37"/>
        <v>0</v>
      </c>
      <c r="K80" s="223" t="str">
        <f>IF(J80&gt;0,IF(F80="","Inserire periodo in colonne F e G",IF(G80="","Inserire periodo in colonne F e G",IF(H80="","Inserire gg. presenza in colonna H",IF(J80&gt;L80,"Errore n. max giorni! Verificare periodo inserito",IF(M80="","Inserire Isee in colonna M",IF(NETWORKDAYS.INTL(F80,G80,11,'MENU TENDINA'!H$11:H$22)=J80,"ok","")))))),IF(AND(J80=0,F80&gt;0,G80&gt;0),"Inserire n. giorni colonne H/I",""))</f>
        <v/>
      </c>
      <c r="L80" s="142" t="str">
        <f>IF(J80&gt;0,NETWORKDAYS.INTL(F80,G80,11,'MENU TENDINA'!$H$11:$H$22),"")</f>
        <v/>
      </c>
      <c r="M80" s="7"/>
      <c r="N80" s="143">
        <f t="shared" si="26"/>
        <v>0</v>
      </c>
      <c r="O80" s="143">
        <f t="shared" si="27"/>
        <v>0</v>
      </c>
      <c r="P80" s="143">
        <f t="shared" si="28"/>
        <v>0</v>
      </c>
      <c r="Q80" s="143">
        <f t="shared" si="29"/>
        <v>0</v>
      </c>
      <c r="R80" s="25">
        <f t="shared" si="38"/>
        <v>0</v>
      </c>
      <c r="S80" s="24">
        <f t="shared" si="30"/>
        <v>0</v>
      </c>
      <c r="T80" s="144">
        <f t="shared" si="39"/>
        <v>0</v>
      </c>
      <c r="U80" s="144">
        <f t="shared" si="31"/>
        <v>0</v>
      </c>
      <c r="V80" s="145">
        <f t="shared" si="32"/>
        <v>0</v>
      </c>
      <c r="W80" s="144">
        <f t="shared" si="33"/>
        <v>0</v>
      </c>
      <c r="X80" s="145">
        <f t="shared" si="34"/>
        <v>0</v>
      </c>
      <c r="Y80" s="60">
        <f t="shared" si="35"/>
        <v>0</v>
      </c>
      <c r="Z80" s="117">
        <f t="shared" si="36"/>
        <v>0</v>
      </c>
    </row>
    <row r="81" spans="1:26" ht="24.95" customHeight="1" x14ac:dyDescent="0.25">
      <c r="A81" s="55"/>
      <c r="B81" s="2"/>
      <c r="C81" s="2"/>
      <c r="D81" s="3"/>
      <c r="E81" s="4"/>
      <c r="F81" s="5"/>
      <c r="G81" s="5"/>
      <c r="H81" s="6"/>
      <c r="I81" s="6"/>
      <c r="J81" s="141">
        <f t="shared" si="37"/>
        <v>0</v>
      </c>
      <c r="K81" s="223" t="str">
        <f>IF(J81&gt;0,IF(F81="","Inserire periodo in colonne F e G",IF(G81="","Inserire periodo in colonne F e G",IF(H81="","Inserire gg. presenza in colonna H",IF(J81&gt;L81,"Errore n. max giorni! Verificare periodo inserito",IF(M81="","Inserire Isee in colonna M",IF(NETWORKDAYS.INTL(F81,G81,11,'MENU TENDINA'!H$11:H$22)=J81,"ok","")))))),IF(AND(J81=0,F81&gt;0,G81&gt;0),"Inserire n. giorni colonne H/I",""))</f>
        <v/>
      </c>
      <c r="L81" s="142" t="str">
        <f>IF(J81&gt;0,NETWORKDAYS.INTL(F81,G81,11,'MENU TENDINA'!$H$11:$H$22),"")</f>
        <v/>
      </c>
      <c r="M81" s="7"/>
      <c r="N81" s="143">
        <f t="shared" si="26"/>
        <v>0</v>
      </c>
      <c r="O81" s="143">
        <f t="shared" si="27"/>
        <v>0</v>
      </c>
      <c r="P81" s="143">
        <f t="shared" si="28"/>
        <v>0</v>
      </c>
      <c r="Q81" s="143">
        <f t="shared" si="29"/>
        <v>0</v>
      </c>
      <c r="R81" s="25">
        <f t="shared" si="38"/>
        <v>0</v>
      </c>
      <c r="S81" s="24">
        <f t="shared" si="30"/>
        <v>0</v>
      </c>
      <c r="T81" s="144">
        <f t="shared" si="39"/>
        <v>0</v>
      </c>
      <c r="U81" s="144">
        <f t="shared" si="31"/>
        <v>0</v>
      </c>
      <c r="V81" s="145">
        <f t="shared" si="32"/>
        <v>0</v>
      </c>
      <c r="W81" s="144">
        <f t="shared" si="33"/>
        <v>0</v>
      </c>
      <c r="X81" s="145">
        <f t="shared" si="34"/>
        <v>0</v>
      </c>
      <c r="Y81" s="60">
        <f t="shared" si="35"/>
        <v>0</v>
      </c>
      <c r="Z81" s="117">
        <f t="shared" si="36"/>
        <v>0</v>
      </c>
    </row>
    <row r="82" spans="1:26" ht="24.95" customHeight="1" x14ac:dyDescent="0.25">
      <c r="A82" s="55"/>
      <c r="B82" s="2"/>
      <c r="C82" s="2"/>
      <c r="D82" s="3"/>
      <c r="E82" s="4"/>
      <c r="F82" s="5"/>
      <c r="G82" s="5"/>
      <c r="H82" s="6"/>
      <c r="I82" s="6"/>
      <c r="J82" s="141">
        <f t="shared" si="37"/>
        <v>0</v>
      </c>
      <c r="K82" s="223" t="str">
        <f>IF(J82&gt;0,IF(F82="","Inserire periodo in colonne F e G",IF(G82="","Inserire periodo in colonne F e G",IF(H82="","Inserire gg. presenza in colonna H",IF(J82&gt;L82,"Errore n. max giorni! Verificare periodo inserito",IF(M82="","Inserire Isee in colonna M",IF(NETWORKDAYS.INTL(F82,G82,11,'MENU TENDINA'!H$11:H$22)=J82,"ok","")))))),IF(AND(J82=0,F82&gt;0,G82&gt;0),"Inserire n. giorni colonne H/I",""))</f>
        <v/>
      </c>
      <c r="L82" s="142" t="str">
        <f>IF(J82&gt;0,NETWORKDAYS.INTL(F82,G82,11,'MENU TENDINA'!$H$11:$H$22),"")</f>
        <v/>
      </c>
      <c r="M82" s="7"/>
      <c r="N82" s="143">
        <f t="shared" si="26"/>
        <v>0</v>
      </c>
      <c r="O82" s="143">
        <f t="shared" si="27"/>
        <v>0</v>
      </c>
      <c r="P82" s="143">
        <f t="shared" si="28"/>
        <v>0</v>
      </c>
      <c r="Q82" s="143">
        <f t="shared" si="29"/>
        <v>0</v>
      </c>
      <c r="R82" s="25">
        <f t="shared" si="38"/>
        <v>0</v>
      </c>
      <c r="S82" s="24">
        <f t="shared" si="30"/>
        <v>0</v>
      </c>
      <c r="T82" s="144">
        <f t="shared" si="39"/>
        <v>0</v>
      </c>
      <c r="U82" s="144">
        <f t="shared" si="31"/>
        <v>0</v>
      </c>
      <c r="V82" s="145">
        <f t="shared" si="32"/>
        <v>0</v>
      </c>
      <c r="W82" s="144">
        <f t="shared" si="33"/>
        <v>0</v>
      </c>
      <c r="X82" s="145">
        <f t="shared" si="34"/>
        <v>0</v>
      </c>
      <c r="Y82" s="60">
        <f t="shared" si="35"/>
        <v>0</v>
      </c>
      <c r="Z82" s="117">
        <f t="shared" si="36"/>
        <v>0</v>
      </c>
    </row>
    <row r="83" spans="1:26" ht="24.95" customHeight="1" x14ac:dyDescent="0.25">
      <c r="A83" s="55"/>
      <c r="B83" s="2"/>
      <c r="C83" s="2"/>
      <c r="D83" s="3"/>
      <c r="E83" s="4"/>
      <c r="F83" s="5"/>
      <c r="G83" s="5"/>
      <c r="H83" s="6"/>
      <c r="I83" s="6"/>
      <c r="J83" s="141">
        <f t="shared" si="37"/>
        <v>0</v>
      </c>
      <c r="K83" s="223" t="str">
        <f>IF(J83&gt;0,IF(F83="","Inserire periodo in colonne F e G",IF(G83="","Inserire periodo in colonne F e G",IF(H83="","Inserire gg. presenza in colonna H",IF(J83&gt;L83,"Errore n. max giorni! Verificare periodo inserito",IF(M83="","Inserire Isee in colonna M",IF(NETWORKDAYS.INTL(F83,G83,11,'MENU TENDINA'!H$11:H$22)=J83,"ok","")))))),IF(AND(J83=0,F83&gt;0,G83&gt;0),"Inserire n. giorni colonne H/I",""))</f>
        <v/>
      </c>
      <c r="L83" s="142" t="str">
        <f>IF(J83&gt;0,NETWORKDAYS.INTL(F83,G83,11,'MENU TENDINA'!$H$11:$H$22),"")</f>
        <v/>
      </c>
      <c r="M83" s="7"/>
      <c r="N83" s="143">
        <f t="shared" si="26"/>
        <v>0</v>
      </c>
      <c r="O83" s="143">
        <f t="shared" si="27"/>
        <v>0</v>
      </c>
      <c r="P83" s="143">
        <f t="shared" si="28"/>
        <v>0</v>
      </c>
      <c r="Q83" s="143">
        <f t="shared" si="29"/>
        <v>0</v>
      </c>
      <c r="R83" s="25">
        <f t="shared" si="38"/>
        <v>0</v>
      </c>
      <c r="S83" s="24">
        <f t="shared" si="30"/>
        <v>0</v>
      </c>
      <c r="T83" s="144">
        <f t="shared" si="39"/>
        <v>0</v>
      </c>
      <c r="U83" s="144">
        <f t="shared" si="31"/>
        <v>0</v>
      </c>
      <c r="V83" s="145">
        <f t="shared" si="32"/>
        <v>0</v>
      </c>
      <c r="W83" s="144">
        <f t="shared" si="33"/>
        <v>0</v>
      </c>
      <c r="X83" s="145">
        <f t="shared" si="34"/>
        <v>0</v>
      </c>
      <c r="Y83" s="60">
        <f t="shared" si="35"/>
        <v>0</v>
      </c>
      <c r="Z83" s="117">
        <f t="shared" si="36"/>
        <v>0</v>
      </c>
    </row>
    <row r="84" spans="1:26" ht="24.95" customHeight="1" x14ac:dyDescent="0.25">
      <c r="A84" s="55"/>
      <c r="B84" s="2"/>
      <c r="C84" s="2"/>
      <c r="D84" s="3"/>
      <c r="E84" s="4"/>
      <c r="F84" s="5"/>
      <c r="G84" s="5"/>
      <c r="H84" s="6"/>
      <c r="I84" s="6"/>
      <c r="J84" s="141">
        <f t="shared" si="37"/>
        <v>0</v>
      </c>
      <c r="K84" s="223" t="str">
        <f>IF(J84&gt;0,IF(F84="","Inserire periodo in colonne F e G",IF(G84="","Inserire periodo in colonne F e G",IF(H84="","Inserire gg. presenza in colonna H",IF(J84&gt;L84,"Errore n. max giorni! Verificare periodo inserito",IF(M84="","Inserire Isee in colonna M",IF(NETWORKDAYS.INTL(F84,G84,11,'MENU TENDINA'!H$11:H$22)=J84,"ok","")))))),IF(AND(J84=0,F84&gt;0,G84&gt;0),"Inserire n. giorni colonne H/I",""))</f>
        <v/>
      </c>
      <c r="L84" s="142" t="str">
        <f>IF(J84&gt;0,NETWORKDAYS.INTL(F84,G84,11,'MENU TENDINA'!$H$11:$H$22),"")</f>
        <v/>
      </c>
      <c r="M84" s="7"/>
      <c r="N84" s="143">
        <f t="shared" si="26"/>
        <v>0</v>
      </c>
      <c r="O84" s="143">
        <f t="shared" si="27"/>
        <v>0</v>
      </c>
      <c r="P84" s="143">
        <f t="shared" si="28"/>
        <v>0</v>
      </c>
      <c r="Q84" s="143">
        <f t="shared" si="29"/>
        <v>0</v>
      </c>
      <c r="R84" s="25">
        <f t="shared" si="38"/>
        <v>0</v>
      </c>
      <c r="S84" s="24">
        <f t="shared" si="30"/>
        <v>0</v>
      </c>
      <c r="T84" s="144">
        <f t="shared" si="39"/>
        <v>0</v>
      </c>
      <c r="U84" s="144">
        <f t="shared" si="31"/>
        <v>0</v>
      </c>
      <c r="V84" s="145">
        <f t="shared" si="32"/>
        <v>0</v>
      </c>
      <c r="W84" s="144">
        <f t="shared" si="33"/>
        <v>0</v>
      </c>
      <c r="X84" s="145">
        <f t="shared" si="34"/>
        <v>0</v>
      </c>
      <c r="Y84" s="60">
        <f t="shared" si="35"/>
        <v>0</v>
      </c>
      <c r="Z84" s="117">
        <f t="shared" si="36"/>
        <v>0</v>
      </c>
    </row>
    <row r="85" spans="1:26" ht="24.95" customHeight="1" x14ac:dyDescent="0.25">
      <c r="A85" s="55"/>
      <c r="B85" s="2"/>
      <c r="C85" s="2"/>
      <c r="D85" s="3"/>
      <c r="E85" s="4"/>
      <c r="F85" s="5"/>
      <c r="G85" s="5"/>
      <c r="H85" s="6"/>
      <c r="I85" s="6"/>
      <c r="J85" s="141">
        <f t="shared" si="37"/>
        <v>0</v>
      </c>
      <c r="K85" s="223" t="str">
        <f>IF(J85&gt;0,IF(F85="","Inserire periodo in colonne F e G",IF(G85="","Inserire periodo in colonne F e G",IF(H85="","Inserire gg. presenza in colonna H",IF(J85&gt;L85,"Errore n. max giorni! Verificare periodo inserito",IF(M85="","Inserire Isee in colonna M",IF(NETWORKDAYS.INTL(F85,G85,11,'MENU TENDINA'!H$11:H$22)=J85,"ok","")))))),IF(AND(J85=0,F85&gt;0,G85&gt;0),"Inserire n. giorni colonne H/I",""))</f>
        <v/>
      </c>
      <c r="L85" s="142" t="str">
        <f>IF(J85&gt;0,NETWORKDAYS.INTL(F85,G85,11,'MENU TENDINA'!$H$11:$H$22),"")</f>
        <v/>
      </c>
      <c r="M85" s="7"/>
      <c r="N85" s="143">
        <f t="shared" si="26"/>
        <v>0</v>
      </c>
      <c r="O85" s="143">
        <f t="shared" si="27"/>
        <v>0</v>
      </c>
      <c r="P85" s="143">
        <f t="shared" si="28"/>
        <v>0</v>
      </c>
      <c r="Q85" s="143">
        <f t="shared" si="29"/>
        <v>0</v>
      </c>
      <c r="R85" s="25">
        <f t="shared" si="38"/>
        <v>0</v>
      </c>
      <c r="S85" s="24">
        <f t="shared" si="30"/>
        <v>0</v>
      </c>
      <c r="T85" s="144">
        <f t="shared" si="39"/>
        <v>0</v>
      </c>
      <c r="U85" s="144">
        <f t="shared" si="31"/>
        <v>0</v>
      </c>
      <c r="V85" s="145">
        <f t="shared" si="32"/>
        <v>0</v>
      </c>
      <c r="W85" s="144">
        <f t="shared" si="33"/>
        <v>0</v>
      </c>
      <c r="X85" s="145">
        <f t="shared" si="34"/>
        <v>0</v>
      </c>
      <c r="Y85" s="60">
        <f t="shared" si="35"/>
        <v>0</v>
      </c>
      <c r="Z85" s="117">
        <f t="shared" si="36"/>
        <v>0</v>
      </c>
    </row>
    <row r="86" spans="1:26" ht="24.95" customHeight="1" x14ac:dyDescent="0.25">
      <c r="A86" s="55"/>
      <c r="B86" s="2"/>
      <c r="C86" s="2"/>
      <c r="D86" s="3"/>
      <c r="E86" s="4"/>
      <c r="F86" s="5"/>
      <c r="G86" s="5"/>
      <c r="H86" s="6"/>
      <c r="I86" s="6"/>
      <c r="J86" s="141">
        <f t="shared" si="37"/>
        <v>0</v>
      </c>
      <c r="K86" s="223" t="str">
        <f>IF(J86&gt;0,IF(F86="","Inserire periodo in colonne F e G",IF(G86="","Inserire periodo in colonne F e G",IF(H86="","Inserire gg. presenza in colonna H",IF(J86&gt;L86,"Errore n. max giorni! Verificare periodo inserito",IF(M86="","Inserire Isee in colonna M",IF(NETWORKDAYS.INTL(F86,G86,11,'MENU TENDINA'!H$11:H$22)=J86,"ok","")))))),IF(AND(J86=0,F86&gt;0,G86&gt;0),"Inserire n. giorni colonne H/I",""))</f>
        <v/>
      </c>
      <c r="L86" s="142" t="str">
        <f>IF(J86&gt;0,NETWORKDAYS.INTL(F86,G86,11,'MENU TENDINA'!$H$11:$H$22),"")</f>
        <v/>
      </c>
      <c r="M86" s="7"/>
      <c r="N86" s="143">
        <f t="shared" si="26"/>
        <v>0</v>
      </c>
      <c r="O86" s="143">
        <f t="shared" si="27"/>
        <v>0</v>
      </c>
      <c r="P86" s="143">
        <f t="shared" si="28"/>
        <v>0</v>
      </c>
      <c r="Q86" s="143">
        <f t="shared" si="29"/>
        <v>0</v>
      </c>
      <c r="R86" s="25">
        <f t="shared" si="38"/>
        <v>0</v>
      </c>
      <c r="S86" s="24">
        <f t="shared" si="30"/>
        <v>0</v>
      </c>
      <c r="T86" s="144">
        <f t="shared" si="39"/>
        <v>0</v>
      </c>
      <c r="U86" s="144">
        <f t="shared" si="31"/>
        <v>0</v>
      </c>
      <c r="V86" s="145">
        <f t="shared" si="32"/>
        <v>0</v>
      </c>
      <c r="W86" s="144">
        <f t="shared" si="33"/>
        <v>0</v>
      </c>
      <c r="X86" s="145">
        <f t="shared" si="34"/>
        <v>0</v>
      </c>
      <c r="Y86" s="60">
        <f t="shared" si="35"/>
        <v>0</v>
      </c>
      <c r="Z86" s="117">
        <f t="shared" si="36"/>
        <v>0</v>
      </c>
    </row>
    <row r="87" spans="1:26" ht="24.95" customHeight="1" x14ac:dyDescent="0.25">
      <c r="A87" s="55"/>
      <c r="B87" s="2"/>
      <c r="C87" s="2"/>
      <c r="D87" s="3"/>
      <c r="E87" s="4"/>
      <c r="F87" s="5"/>
      <c r="G87" s="5"/>
      <c r="H87" s="6"/>
      <c r="I87" s="6"/>
      <c r="J87" s="141">
        <f t="shared" si="37"/>
        <v>0</v>
      </c>
      <c r="K87" s="223" t="str">
        <f>IF(J87&gt;0,IF(F87="","Inserire periodo in colonne F e G",IF(G87="","Inserire periodo in colonne F e G",IF(H87="","Inserire gg. presenza in colonna H",IF(J87&gt;L87,"Errore n. max giorni! Verificare periodo inserito",IF(M87="","Inserire Isee in colonna M",IF(NETWORKDAYS.INTL(F87,G87,11,'MENU TENDINA'!H$11:H$22)=J87,"ok","")))))),IF(AND(J87=0,F87&gt;0,G87&gt;0),"Inserire n. giorni colonne H/I",""))</f>
        <v/>
      </c>
      <c r="L87" s="142" t="str">
        <f>IF(J87&gt;0,NETWORKDAYS.INTL(F87,G87,11,'MENU TENDINA'!$H$11:$H$22),"")</f>
        <v/>
      </c>
      <c r="M87" s="7"/>
      <c r="N87" s="143">
        <f t="shared" si="26"/>
        <v>0</v>
      </c>
      <c r="O87" s="143">
        <f t="shared" si="27"/>
        <v>0</v>
      </c>
      <c r="P87" s="143">
        <f t="shared" si="28"/>
        <v>0</v>
      </c>
      <c r="Q87" s="143">
        <f t="shared" si="29"/>
        <v>0</v>
      </c>
      <c r="R87" s="25">
        <f t="shared" si="38"/>
        <v>0</v>
      </c>
      <c r="S87" s="24">
        <f t="shared" si="30"/>
        <v>0</v>
      </c>
      <c r="T87" s="144">
        <f t="shared" si="39"/>
        <v>0</v>
      </c>
      <c r="U87" s="144">
        <f t="shared" si="31"/>
        <v>0</v>
      </c>
      <c r="V87" s="145">
        <f t="shared" si="32"/>
        <v>0</v>
      </c>
      <c r="W87" s="144">
        <f t="shared" si="33"/>
        <v>0</v>
      </c>
      <c r="X87" s="145">
        <f t="shared" si="34"/>
        <v>0</v>
      </c>
      <c r="Y87" s="60">
        <f t="shared" si="35"/>
        <v>0</v>
      </c>
      <c r="Z87" s="117">
        <f t="shared" si="36"/>
        <v>0</v>
      </c>
    </row>
    <row r="88" spans="1:26" ht="24.95" customHeight="1" x14ac:dyDescent="0.25">
      <c r="A88" s="55"/>
      <c r="B88" s="2"/>
      <c r="C88" s="2"/>
      <c r="D88" s="3"/>
      <c r="E88" s="4"/>
      <c r="F88" s="5"/>
      <c r="G88" s="5"/>
      <c r="H88" s="6"/>
      <c r="I88" s="6"/>
      <c r="J88" s="141">
        <f t="shared" si="37"/>
        <v>0</v>
      </c>
      <c r="K88" s="223" t="str">
        <f>IF(J88&gt;0,IF(F88="","Inserire periodo in colonne F e G",IF(G88="","Inserire periodo in colonne F e G",IF(H88="","Inserire gg. presenza in colonna H",IF(J88&gt;L88,"Errore n. max giorni! Verificare periodo inserito",IF(M88="","Inserire Isee in colonna M",IF(NETWORKDAYS.INTL(F88,G88,11,'MENU TENDINA'!H$11:H$22)=J88,"ok","")))))),IF(AND(J88=0,F88&gt;0,G88&gt;0),"Inserire n. giorni colonne H/I",""))</f>
        <v/>
      </c>
      <c r="L88" s="142" t="str">
        <f>IF(J88&gt;0,NETWORKDAYS.INTL(F88,G88,11,'MENU TENDINA'!$H$11:$H$22),"")</f>
        <v/>
      </c>
      <c r="M88" s="7"/>
      <c r="N88" s="143">
        <f t="shared" si="26"/>
        <v>0</v>
      </c>
      <c r="O88" s="143">
        <f t="shared" si="27"/>
        <v>0</v>
      </c>
      <c r="P88" s="143">
        <f t="shared" si="28"/>
        <v>0</v>
      </c>
      <c r="Q88" s="143">
        <f t="shared" si="29"/>
        <v>0</v>
      </c>
      <c r="R88" s="25">
        <f t="shared" si="38"/>
        <v>0</v>
      </c>
      <c r="S88" s="24">
        <f t="shared" si="30"/>
        <v>0</v>
      </c>
      <c r="T88" s="144">
        <f t="shared" si="39"/>
        <v>0</v>
      </c>
      <c r="U88" s="144">
        <f t="shared" si="31"/>
        <v>0</v>
      </c>
      <c r="V88" s="145">
        <f t="shared" si="32"/>
        <v>0</v>
      </c>
      <c r="W88" s="144">
        <f t="shared" si="33"/>
        <v>0</v>
      </c>
      <c r="X88" s="145">
        <f t="shared" si="34"/>
        <v>0</v>
      </c>
      <c r="Y88" s="60">
        <f t="shared" si="35"/>
        <v>0</v>
      </c>
      <c r="Z88" s="117">
        <f t="shared" si="36"/>
        <v>0</v>
      </c>
    </row>
    <row r="89" spans="1:26" ht="24.95" customHeight="1" x14ac:dyDescent="0.25">
      <c r="A89" s="55"/>
      <c r="B89" s="2"/>
      <c r="C89" s="2"/>
      <c r="D89" s="3"/>
      <c r="E89" s="4"/>
      <c r="F89" s="5"/>
      <c r="G89" s="5"/>
      <c r="H89" s="6"/>
      <c r="I89" s="6"/>
      <c r="J89" s="141">
        <f t="shared" si="37"/>
        <v>0</v>
      </c>
      <c r="K89" s="223" t="str">
        <f>IF(J89&gt;0,IF(F89="","Inserire periodo in colonne F e G",IF(G89="","Inserire periodo in colonne F e G",IF(H89="","Inserire gg. presenza in colonna H",IF(J89&gt;L89,"Errore n. max giorni! Verificare periodo inserito",IF(M89="","Inserire Isee in colonna M",IF(NETWORKDAYS.INTL(F89,G89,11,'MENU TENDINA'!H$11:H$22)=J89,"ok","")))))),IF(AND(J89=0,F89&gt;0,G89&gt;0),"Inserire n. giorni colonne H/I",""))</f>
        <v/>
      </c>
      <c r="L89" s="142" t="str">
        <f>IF(J89&gt;0,NETWORKDAYS.INTL(F89,G89,11,'MENU TENDINA'!$H$11:$H$22),"")</f>
        <v/>
      </c>
      <c r="M89" s="7"/>
      <c r="N89" s="143">
        <f t="shared" si="26"/>
        <v>0</v>
      </c>
      <c r="O89" s="143">
        <f t="shared" si="27"/>
        <v>0</v>
      </c>
      <c r="P89" s="143">
        <f t="shared" si="28"/>
        <v>0</v>
      </c>
      <c r="Q89" s="143">
        <f t="shared" si="29"/>
        <v>0</v>
      </c>
      <c r="R89" s="25">
        <f t="shared" si="38"/>
        <v>0</v>
      </c>
      <c r="S89" s="24">
        <f t="shared" si="30"/>
        <v>0</v>
      </c>
      <c r="T89" s="144">
        <f t="shared" si="39"/>
        <v>0</v>
      </c>
      <c r="U89" s="144">
        <f t="shared" si="31"/>
        <v>0</v>
      </c>
      <c r="V89" s="145">
        <f t="shared" si="32"/>
        <v>0</v>
      </c>
      <c r="W89" s="144">
        <f t="shared" si="33"/>
        <v>0</v>
      </c>
      <c r="X89" s="145">
        <f t="shared" si="34"/>
        <v>0</v>
      </c>
      <c r="Y89" s="60">
        <f t="shared" si="35"/>
        <v>0</v>
      </c>
      <c r="Z89" s="117">
        <f t="shared" si="36"/>
        <v>0</v>
      </c>
    </row>
    <row r="90" spans="1:26" ht="24.95" customHeight="1" x14ac:dyDescent="0.25">
      <c r="A90" s="55"/>
      <c r="B90" s="2"/>
      <c r="C90" s="2"/>
      <c r="D90" s="3"/>
      <c r="E90" s="4"/>
      <c r="F90" s="5"/>
      <c r="G90" s="5"/>
      <c r="H90" s="6"/>
      <c r="I90" s="6"/>
      <c r="J90" s="141">
        <f t="shared" si="37"/>
        <v>0</v>
      </c>
      <c r="K90" s="223" t="str">
        <f>IF(J90&gt;0,IF(F90="","Inserire periodo in colonne F e G",IF(G90="","Inserire periodo in colonne F e G",IF(H90="","Inserire gg. presenza in colonna H",IF(J90&gt;L90,"Errore n. max giorni! Verificare periodo inserito",IF(M90="","Inserire Isee in colonna M",IF(NETWORKDAYS.INTL(F90,G90,11,'MENU TENDINA'!H$11:H$22)=J90,"ok","")))))),IF(AND(J90=0,F90&gt;0,G90&gt;0),"Inserire n. giorni colonne H/I",""))</f>
        <v/>
      </c>
      <c r="L90" s="142" t="str">
        <f>IF(J90&gt;0,NETWORKDAYS.INTL(F90,G90,11,'MENU TENDINA'!$H$11:$H$22),"")</f>
        <v/>
      </c>
      <c r="M90" s="7"/>
      <c r="N90" s="143">
        <f t="shared" si="26"/>
        <v>0</v>
      </c>
      <c r="O90" s="143">
        <f t="shared" si="27"/>
        <v>0</v>
      </c>
      <c r="P90" s="143">
        <f t="shared" si="28"/>
        <v>0</v>
      </c>
      <c r="Q90" s="143">
        <f t="shared" si="29"/>
        <v>0</v>
      </c>
      <c r="R90" s="25">
        <f t="shared" si="38"/>
        <v>0</v>
      </c>
      <c r="S90" s="24">
        <f t="shared" si="30"/>
        <v>0</v>
      </c>
      <c r="T90" s="144">
        <f t="shared" si="39"/>
        <v>0</v>
      </c>
      <c r="U90" s="144">
        <f t="shared" si="31"/>
        <v>0</v>
      </c>
      <c r="V90" s="145">
        <f t="shared" si="32"/>
        <v>0</v>
      </c>
      <c r="W90" s="144">
        <f t="shared" si="33"/>
        <v>0</v>
      </c>
      <c r="X90" s="145">
        <f t="shared" si="34"/>
        <v>0</v>
      </c>
      <c r="Y90" s="60">
        <f t="shared" si="35"/>
        <v>0</v>
      </c>
      <c r="Z90" s="117">
        <f t="shared" si="36"/>
        <v>0</v>
      </c>
    </row>
    <row r="91" spans="1:26" ht="24.95" customHeight="1" x14ac:dyDescent="0.25">
      <c r="A91" s="55"/>
      <c r="B91" s="2"/>
      <c r="C91" s="2"/>
      <c r="D91" s="3"/>
      <c r="E91" s="4"/>
      <c r="F91" s="5"/>
      <c r="G91" s="5"/>
      <c r="H91" s="6"/>
      <c r="I91" s="6"/>
      <c r="J91" s="141">
        <f t="shared" si="37"/>
        <v>0</v>
      </c>
      <c r="K91" s="223" t="str">
        <f>IF(J91&gt;0,IF(F91="","Inserire periodo in colonne F e G",IF(G91="","Inserire periodo in colonne F e G",IF(H91="","Inserire gg. presenza in colonna H",IF(J91&gt;L91,"Errore n. max giorni! Verificare periodo inserito",IF(M91="","Inserire Isee in colonna M",IF(NETWORKDAYS.INTL(F91,G91,11,'MENU TENDINA'!H$11:H$22)=J91,"ok","")))))),IF(AND(J91=0,F91&gt;0,G91&gt;0),"Inserire n. giorni colonne H/I",""))</f>
        <v/>
      </c>
      <c r="L91" s="142" t="str">
        <f>IF(J91&gt;0,NETWORKDAYS.INTL(F91,G91,11,'MENU TENDINA'!$H$11:$H$22),"")</f>
        <v/>
      </c>
      <c r="M91" s="7"/>
      <c r="N91" s="143">
        <f t="shared" si="26"/>
        <v>0</v>
      </c>
      <c r="O91" s="143">
        <f t="shared" si="27"/>
        <v>0</v>
      </c>
      <c r="P91" s="143">
        <f t="shared" si="28"/>
        <v>0</v>
      </c>
      <c r="Q91" s="143">
        <f t="shared" si="29"/>
        <v>0</v>
      </c>
      <c r="R91" s="25">
        <f t="shared" si="38"/>
        <v>0</v>
      </c>
      <c r="S91" s="24">
        <f t="shared" si="30"/>
        <v>0</v>
      </c>
      <c r="T91" s="144">
        <f t="shared" si="39"/>
        <v>0</v>
      </c>
      <c r="U91" s="144">
        <f t="shared" si="31"/>
        <v>0</v>
      </c>
      <c r="V91" s="145">
        <f t="shared" si="32"/>
        <v>0</v>
      </c>
      <c r="W91" s="144">
        <f t="shared" si="33"/>
        <v>0</v>
      </c>
      <c r="X91" s="145">
        <f t="shared" si="34"/>
        <v>0</v>
      </c>
      <c r="Y91" s="60">
        <f t="shared" si="35"/>
        <v>0</v>
      </c>
      <c r="Z91" s="117">
        <f t="shared" si="36"/>
        <v>0</v>
      </c>
    </row>
    <row r="92" spans="1:26" ht="24.95" customHeight="1" x14ac:dyDescent="0.25">
      <c r="A92" s="55"/>
      <c r="B92" s="2"/>
      <c r="C92" s="2"/>
      <c r="D92" s="3"/>
      <c r="E92" s="4"/>
      <c r="F92" s="5"/>
      <c r="G92" s="5"/>
      <c r="H92" s="6"/>
      <c r="I92" s="6"/>
      <c r="J92" s="141">
        <f t="shared" si="37"/>
        <v>0</v>
      </c>
      <c r="K92" s="223" t="str">
        <f>IF(J92&gt;0,IF(F92="","Inserire periodo in colonne F e G",IF(G92="","Inserire periodo in colonne F e G",IF(H92="","Inserire gg. presenza in colonna H",IF(J92&gt;L92,"Errore n. max giorni! Verificare periodo inserito",IF(M92="","Inserire Isee in colonna M",IF(NETWORKDAYS.INTL(F92,G92,11,'MENU TENDINA'!H$11:H$22)=J92,"ok","")))))),IF(AND(J92=0,F92&gt;0,G92&gt;0),"Inserire n. giorni colonne H/I",""))</f>
        <v/>
      </c>
      <c r="L92" s="142" t="str">
        <f>IF(J92&gt;0,NETWORKDAYS.INTL(F92,G92,11,'MENU TENDINA'!$H$11:$H$22),"")</f>
        <v/>
      </c>
      <c r="M92" s="7"/>
      <c r="N92" s="143">
        <f t="shared" si="26"/>
        <v>0</v>
      </c>
      <c r="O92" s="143">
        <f t="shared" si="27"/>
        <v>0</v>
      </c>
      <c r="P92" s="143">
        <f t="shared" si="28"/>
        <v>0</v>
      </c>
      <c r="Q92" s="143">
        <f t="shared" si="29"/>
        <v>0</v>
      </c>
      <c r="R92" s="25">
        <f t="shared" si="38"/>
        <v>0</v>
      </c>
      <c r="S92" s="24">
        <f t="shared" si="30"/>
        <v>0</v>
      </c>
      <c r="T92" s="144">
        <f t="shared" si="39"/>
        <v>0</v>
      </c>
      <c r="U92" s="144">
        <f t="shared" si="31"/>
        <v>0</v>
      </c>
      <c r="V92" s="145">
        <f t="shared" si="32"/>
        <v>0</v>
      </c>
      <c r="W92" s="144">
        <f t="shared" si="33"/>
        <v>0</v>
      </c>
      <c r="X92" s="145">
        <f t="shared" si="34"/>
        <v>0</v>
      </c>
      <c r="Y92" s="60">
        <f t="shared" si="35"/>
        <v>0</v>
      </c>
      <c r="Z92" s="117">
        <f t="shared" si="36"/>
        <v>0</v>
      </c>
    </row>
    <row r="93" spans="1:26" ht="24.95" customHeight="1" x14ac:dyDescent="0.25">
      <c r="A93" s="55"/>
      <c r="B93" s="2"/>
      <c r="C93" s="2"/>
      <c r="D93" s="3"/>
      <c r="E93" s="4"/>
      <c r="F93" s="5"/>
      <c r="G93" s="5"/>
      <c r="H93" s="6"/>
      <c r="I93" s="6"/>
      <c r="J93" s="141">
        <f t="shared" si="37"/>
        <v>0</v>
      </c>
      <c r="K93" s="223" t="str">
        <f>IF(J93&gt;0,IF(F93="","Inserire periodo in colonne F e G",IF(G93="","Inserire periodo in colonne F e G",IF(H93="","Inserire gg. presenza in colonna H",IF(J93&gt;L93,"Errore n. max giorni! Verificare periodo inserito",IF(M93="","Inserire Isee in colonna M",IF(NETWORKDAYS.INTL(F93,G93,11,'MENU TENDINA'!H$11:H$22)=J93,"ok","")))))),IF(AND(J93=0,F93&gt;0,G93&gt;0),"Inserire n. giorni colonne H/I",""))</f>
        <v/>
      </c>
      <c r="L93" s="142" t="str">
        <f>IF(J93&gt;0,NETWORKDAYS.INTL(F93,G93,11,'MENU TENDINA'!$H$11:$H$22),"")</f>
        <v/>
      </c>
      <c r="M93" s="7"/>
      <c r="N93" s="143">
        <f t="shared" si="26"/>
        <v>0</v>
      </c>
      <c r="O93" s="143">
        <f t="shared" si="27"/>
        <v>0</v>
      </c>
      <c r="P93" s="143">
        <f t="shared" si="28"/>
        <v>0</v>
      </c>
      <c r="Q93" s="143">
        <f t="shared" si="29"/>
        <v>0</v>
      </c>
      <c r="R93" s="25">
        <f t="shared" si="38"/>
        <v>0</v>
      </c>
      <c r="S93" s="24">
        <f t="shared" si="30"/>
        <v>0</v>
      </c>
      <c r="T93" s="144">
        <f t="shared" si="39"/>
        <v>0</v>
      </c>
      <c r="U93" s="144">
        <f t="shared" si="31"/>
        <v>0</v>
      </c>
      <c r="V93" s="145">
        <f t="shared" si="32"/>
        <v>0</v>
      </c>
      <c r="W93" s="144">
        <f t="shared" si="33"/>
        <v>0</v>
      </c>
      <c r="X93" s="145">
        <f t="shared" si="34"/>
        <v>0</v>
      </c>
      <c r="Y93" s="60">
        <f t="shared" si="35"/>
        <v>0</v>
      </c>
      <c r="Z93" s="117">
        <f t="shared" si="36"/>
        <v>0</v>
      </c>
    </row>
    <row r="94" spans="1:26" ht="24.95" customHeight="1" x14ac:dyDescent="0.25">
      <c r="A94" s="55"/>
      <c r="B94" s="2"/>
      <c r="C94" s="2"/>
      <c r="D94" s="3"/>
      <c r="E94" s="4"/>
      <c r="F94" s="5"/>
      <c r="G94" s="5"/>
      <c r="H94" s="6"/>
      <c r="I94" s="6"/>
      <c r="J94" s="141">
        <f t="shared" si="37"/>
        <v>0</v>
      </c>
      <c r="K94" s="223" t="str">
        <f>IF(J94&gt;0,IF(F94="","Inserire periodo in colonne F e G",IF(G94="","Inserire periodo in colonne F e G",IF(H94="","Inserire gg. presenza in colonna H",IF(J94&gt;L94,"Errore n. max giorni! Verificare periodo inserito",IF(M94="","Inserire Isee in colonna M",IF(NETWORKDAYS.INTL(F94,G94,11,'MENU TENDINA'!H$11:H$22)=J94,"ok","")))))),IF(AND(J94=0,F94&gt;0,G94&gt;0),"Inserire n. giorni colonne H/I",""))</f>
        <v/>
      </c>
      <c r="L94" s="142" t="str">
        <f>IF(J94&gt;0,NETWORKDAYS.INTL(F94,G94,11,'MENU TENDINA'!$H$11:$H$22),"")</f>
        <v/>
      </c>
      <c r="M94" s="7"/>
      <c r="N94" s="143">
        <f t="shared" si="26"/>
        <v>0</v>
      </c>
      <c r="O94" s="143">
        <f t="shared" si="27"/>
        <v>0</v>
      </c>
      <c r="P94" s="143">
        <f t="shared" si="28"/>
        <v>0</v>
      </c>
      <c r="Q94" s="143">
        <f t="shared" si="29"/>
        <v>0</v>
      </c>
      <c r="R94" s="25">
        <f t="shared" si="38"/>
        <v>0</v>
      </c>
      <c r="S94" s="24">
        <f t="shared" si="30"/>
        <v>0</v>
      </c>
      <c r="T94" s="144">
        <f t="shared" si="39"/>
        <v>0</v>
      </c>
      <c r="U94" s="144">
        <f t="shared" si="31"/>
        <v>0</v>
      </c>
      <c r="V94" s="145">
        <f t="shared" si="32"/>
        <v>0</v>
      </c>
      <c r="W94" s="144">
        <f t="shared" si="33"/>
        <v>0</v>
      </c>
      <c r="X94" s="145">
        <f t="shared" si="34"/>
        <v>0</v>
      </c>
      <c r="Y94" s="60">
        <f t="shared" si="35"/>
        <v>0</v>
      </c>
      <c r="Z94" s="117">
        <f t="shared" si="36"/>
        <v>0</v>
      </c>
    </row>
    <row r="95" spans="1:26" ht="24.95" customHeight="1" x14ac:dyDescent="0.25">
      <c r="A95" s="55"/>
      <c r="B95" s="2"/>
      <c r="C95" s="2"/>
      <c r="D95" s="3"/>
      <c r="E95" s="4"/>
      <c r="F95" s="5"/>
      <c r="G95" s="5"/>
      <c r="H95" s="6"/>
      <c r="I95" s="6"/>
      <c r="J95" s="141">
        <f t="shared" si="37"/>
        <v>0</v>
      </c>
      <c r="K95" s="223" t="str">
        <f>IF(J95&gt;0,IF(F95="","Inserire periodo in colonne F e G",IF(G95="","Inserire periodo in colonne F e G",IF(H95="","Inserire gg. presenza in colonna H",IF(J95&gt;L95,"Errore n. max giorni! Verificare periodo inserito",IF(M95="","Inserire Isee in colonna M",IF(NETWORKDAYS.INTL(F95,G95,11,'MENU TENDINA'!H$11:H$22)=J95,"ok","")))))),IF(AND(J95=0,F95&gt;0,G95&gt;0),"Inserire n. giorni colonne H/I",""))</f>
        <v/>
      </c>
      <c r="L95" s="142" t="str">
        <f>IF(J95&gt;0,NETWORKDAYS.INTL(F95,G95,11,'MENU TENDINA'!$H$11:$H$22),"")</f>
        <v/>
      </c>
      <c r="M95" s="7"/>
      <c r="N95" s="143">
        <f t="shared" si="26"/>
        <v>0</v>
      </c>
      <c r="O95" s="143">
        <f t="shared" si="27"/>
        <v>0</v>
      </c>
      <c r="P95" s="143">
        <f t="shared" si="28"/>
        <v>0</v>
      </c>
      <c r="Q95" s="143">
        <f t="shared" si="29"/>
        <v>0</v>
      </c>
      <c r="R95" s="25">
        <f t="shared" si="38"/>
        <v>0</v>
      </c>
      <c r="S95" s="24">
        <f t="shared" si="30"/>
        <v>0</v>
      </c>
      <c r="T95" s="144">
        <f t="shared" si="39"/>
        <v>0</v>
      </c>
      <c r="U95" s="144">
        <f t="shared" si="31"/>
        <v>0</v>
      </c>
      <c r="V95" s="145">
        <f t="shared" si="32"/>
        <v>0</v>
      </c>
      <c r="W95" s="144">
        <f t="shared" si="33"/>
        <v>0</v>
      </c>
      <c r="X95" s="145">
        <f t="shared" si="34"/>
        <v>0</v>
      </c>
      <c r="Y95" s="60">
        <f t="shared" si="35"/>
        <v>0</v>
      </c>
      <c r="Z95" s="117">
        <f t="shared" si="36"/>
        <v>0</v>
      </c>
    </row>
    <row r="96" spans="1:26" ht="24.95" customHeight="1" x14ac:dyDescent="0.25">
      <c r="A96" s="55"/>
      <c r="B96" s="2"/>
      <c r="C96" s="2"/>
      <c r="D96" s="3"/>
      <c r="E96" s="4"/>
      <c r="F96" s="5"/>
      <c r="G96" s="5"/>
      <c r="H96" s="6"/>
      <c r="I96" s="6"/>
      <c r="J96" s="141">
        <f t="shared" si="37"/>
        <v>0</v>
      </c>
      <c r="K96" s="223" t="str">
        <f>IF(J96&gt;0,IF(F96="","Inserire periodo in colonne F e G",IF(G96="","Inserire periodo in colonne F e G",IF(H96="","Inserire gg. presenza in colonna H",IF(J96&gt;L96,"Errore n. max giorni! Verificare periodo inserito",IF(M96="","Inserire Isee in colonna M",IF(NETWORKDAYS.INTL(F96,G96,11,'MENU TENDINA'!H$11:H$22)=J96,"ok","")))))),IF(AND(J96=0,F96&gt;0,G96&gt;0),"Inserire n. giorni colonne H/I",""))</f>
        <v/>
      </c>
      <c r="L96" s="142" t="str">
        <f>IF(J96&gt;0,NETWORKDAYS.INTL(F96,G96,11,'MENU TENDINA'!$H$11:$H$22),"")</f>
        <v/>
      </c>
      <c r="M96" s="7"/>
      <c r="N96" s="143">
        <f t="shared" si="26"/>
        <v>0</v>
      </c>
      <c r="O96" s="143">
        <f t="shared" si="27"/>
        <v>0</v>
      </c>
      <c r="P96" s="143">
        <f t="shared" si="28"/>
        <v>0</v>
      </c>
      <c r="Q96" s="143">
        <f t="shared" si="29"/>
        <v>0</v>
      </c>
      <c r="R96" s="25">
        <f t="shared" si="38"/>
        <v>0</v>
      </c>
      <c r="S96" s="24">
        <f t="shared" si="30"/>
        <v>0</v>
      </c>
      <c r="T96" s="144">
        <f t="shared" si="39"/>
        <v>0</v>
      </c>
      <c r="U96" s="144">
        <f t="shared" si="31"/>
        <v>0</v>
      </c>
      <c r="V96" s="145">
        <f t="shared" si="32"/>
        <v>0</v>
      </c>
      <c r="W96" s="144">
        <f t="shared" si="33"/>
        <v>0</v>
      </c>
      <c r="X96" s="145">
        <f t="shared" si="34"/>
        <v>0</v>
      </c>
      <c r="Y96" s="60">
        <f t="shared" si="35"/>
        <v>0</v>
      </c>
      <c r="Z96" s="117">
        <f t="shared" si="36"/>
        <v>0</v>
      </c>
    </row>
    <row r="97" spans="1:26" ht="24.95" customHeight="1" x14ac:dyDescent="0.25">
      <c r="A97" s="55"/>
      <c r="B97" s="2"/>
      <c r="C97" s="2"/>
      <c r="D97" s="3"/>
      <c r="E97" s="4"/>
      <c r="F97" s="5"/>
      <c r="G97" s="5"/>
      <c r="H97" s="6"/>
      <c r="I97" s="6"/>
      <c r="J97" s="141">
        <f t="shared" si="37"/>
        <v>0</v>
      </c>
      <c r="K97" s="223" t="str">
        <f>IF(J97&gt;0,IF(F97="","Inserire periodo in colonne F e G",IF(G97="","Inserire periodo in colonne F e G",IF(H97="","Inserire gg. presenza in colonna H",IF(J97&gt;L97,"Errore n. max giorni! Verificare periodo inserito",IF(M97="","Inserire Isee in colonna M",IF(NETWORKDAYS.INTL(F97,G97,11,'MENU TENDINA'!H$11:H$22)=J97,"ok","")))))),IF(AND(J97=0,F97&gt;0,G97&gt;0),"Inserire n. giorni colonne H/I",""))</f>
        <v/>
      </c>
      <c r="L97" s="142" t="str">
        <f>IF(J97&gt;0,NETWORKDAYS.INTL(F97,G97,11,'MENU TENDINA'!$H$11:$H$22),"")</f>
        <v/>
      </c>
      <c r="M97" s="7"/>
      <c r="N97" s="143">
        <f t="shared" si="26"/>
        <v>0</v>
      </c>
      <c r="O97" s="143">
        <f t="shared" si="27"/>
        <v>0</v>
      </c>
      <c r="P97" s="143">
        <f t="shared" si="28"/>
        <v>0</v>
      </c>
      <c r="Q97" s="143">
        <f t="shared" si="29"/>
        <v>0</v>
      </c>
      <c r="R97" s="25">
        <f t="shared" si="38"/>
        <v>0</v>
      </c>
      <c r="S97" s="24">
        <f t="shared" si="30"/>
        <v>0</v>
      </c>
      <c r="T97" s="144">
        <f t="shared" si="39"/>
        <v>0</v>
      </c>
      <c r="U97" s="144">
        <f t="shared" si="31"/>
        <v>0</v>
      </c>
      <c r="V97" s="145">
        <f t="shared" si="32"/>
        <v>0</v>
      </c>
      <c r="W97" s="144">
        <f t="shared" si="33"/>
        <v>0</v>
      </c>
      <c r="X97" s="145">
        <f t="shared" si="34"/>
        <v>0</v>
      </c>
      <c r="Y97" s="60">
        <f t="shared" si="35"/>
        <v>0</v>
      </c>
      <c r="Z97" s="117">
        <f t="shared" si="36"/>
        <v>0</v>
      </c>
    </row>
    <row r="98" spans="1:26" ht="24.95" customHeight="1" x14ac:dyDescent="0.25">
      <c r="A98" s="55"/>
      <c r="B98" s="2"/>
      <c r="C98" s="2"/>
      <c r="D98" s="3"/>
      <c r="E98" s="4"/>
      <c r="F98" s="5"/>
      <c r="G98" s="5"/>
      <c r="H98" s="6"/>
      <c r="I98" s="6"/>
      <c r="J98" s="141">
        <f t="shared" si="37"/>
        <v>0</v>
      </c>
      <c r="K98" s="223" t="str">
        <f>IF(J98&gt;0,IF(F98="","Inserire periodo in colonne F e G",IF(G98="","Inserire periodo in colonne F e G",IF(H98="","Inserire gg. presenza in colonna H",IF(J98&gt;L98,"Errore n. max giorni! Verificare periodo inserito",IF(M98="","Inserire Isee in colonna M",IF(NETWORKDAYS.INTL(F98,G98,11,'MENU TENDINA'!H$11:H$22)=J98,"ok","")))))),IF(AND(J98=0,F98&gt;0,G98&gt;0),"Inserire n. giorni colonne H/I",""))</f>
        <v/>
      </c>
      <c r="L98" s="142" t="str">
        <f>IF(J98&gt;0,NETWORKDAYS.INTL(F98,G98,11,'MENU TENDINA'!$H$11:$H$22),"")</f>
        <v/>
      </c>
      <c r="M98" s="7"/>
      <c r="N98" s="143">
        <f t="shared" si="26"/>
        <v>0</v>
      </c>
      <c r="O98" s="143">
        <f t="shared" si="27"/>
        <v>0</v>
      </c>
      <c r="P98" s="143">
        <f t="shared" si="28"/>
        <v>0</v>
      </c>
      <c r="Q98" s="143">
        <f t="shared" si="29"/>
        <v>0</v>
      </c>
      <c r="R98" s="25">
        <f t="shared" si="38"/>
        <v>0</v>
      </c>
      <c r="S98" s="24">
        <f t="shared" si="30"/>
        <v>0</v>
      </c>
      <c r="T98" s="144">
        <f t="shared" si="39"/>
        <v>0</v>
      </c>
      <c r="U98" s="144">
        <f t="shared" si="31"/>
        <v>0</v>
      </c>
      <c r="V98" s="145">
        <f t="shared" si="32"/>
        <v>0</v>
      </c>
      <c r="W98" s="144">
        <f t="shared" si="33"/>
        <v>0</v>
      </c>
      <c r="X98" s="145">
        <f t="shared" si="34"/>
        <v>0</v>
      </c>
      <c r="Y98" s="60">
        <f t="shared" si="35"/>
        <v>0</v>
      </c>
      <c r="Z98" s="117">
        <f t="shared" si="36"/>
        <v>0</v>
      </c>
    </row>
    <row r="99" spans="1:26" ht="24.95" customHeight="1" x14ac:dyDescent="0.25">
      <c r="A99" s="55"/>
      <c r="B99" s="2"/>
      <c r="C99" s="2"/>
      <c r="D99" s="3"/>
      <c r="E99" s="4"/>
      <c r="F99" s="5"/>
      <c r="G99" s="5"/>
      <c r="H99" s="6"/>
      <c r="I99" s="6"/>
      <c r="J99" s="141">
        <f t="shared" si="37"/>
        <v>0</v>
      </c>
      <c r="K99" s="223" t="str">
        <f>IF(J99&gt;0,IF(F99="","Inserire periodo in colonne F e G",IF(G99="","Inserire periodo in colonne F e G",IF(H99="","Inserire gg. presenza in colonna H",IF(J99&gt;L99,"Errore n. max giorni! Verificare periodo inserito",IF(M99="","Inserire Isee in colonna M",IF(NETWORKDAYS.INTL(F99,G99,11,'MENU TENDINA'!H$11:H$22)=J99,"ok","")))))),IF(AND(J99=0,F99&gt;0,G99&gt;0),"Inserire n. giorni colonne H/I",""))</f>
        <v/>
      </c>
      <c r="L99" s="142" t="str">
        <f>IF(J99&gt;0,NETWORKDAYS.INTL(F99,G99,11,'MENU TENDINA'!$H$11:$H$22),"")</f>
        <v/>
      </c>
      <c r="M99" s="7"/>
      <c r="N99" s="143">
        <f t="shared" si="26"/>
        <v>0</v>
      </c>
      <c r="O99" s="143">
        <f t="shared" si="27"/>
        <v>0</v>
      </c>
      <c r="P99" s="143">
        <f t="shared" si="28"/>
        <v>0</v>
      </c>
      <c r="Q99" s="143">
        <f t="shared" si="29"/>
        <v>0</v>
      </c>
      <c r="R99" s="25">
        <f t="shared" si="38"/>
        <v>0</v>
      </c>
      <c r="S99" s="24">
        <f t="shared" si="30"/>
        <v>0</v>
      </c>
      <c r="T99" s="144">
        <f t="shared" si="39"/>
        <v>0</v>
      </c>
      <c r="U99" s="144">
        <f t="shared" si="31"/>
        <v>0</v>
      </c>
      <c r="V99" s="145">
        <f t="shared" si="32"/>
        <v>0</v>
      </c>
      <c r="W99" s="144">
        <f t="shared" si="33"/>
        <v>0</v>
      </c>
      <c r="X99" s="145">
        <f t="shared" si="34"/>
        <v>0</v>
      </c>
      <c r="Y99" s="60">
        <f t="shared" si="35"/>
        <v>0</v>
      </c>
      <c r="Z99" s="117">
        <f t="shared" si="36"/>
        <v>0</v>
      </c>
    </row>
    <row r="100" spans="1:26" ht="24.95" customHeight="1" x14ac:dyDescent="0.25">
      <c r="A100" s="55"/>
      <c r="B100" s="2"/>
      <c r="C100" s="2"/>
      <c r="D100" s="3"/>
      <c r="E100" s="4"/>
      <c r="F100" s="5"/>
      <c r="G100" s="5"/>
      <c r="H100" s="6"/>
      <c r="I100" s="6"/>
      <c r="J100" s="141">
        <f t="shared" si="37"/>
        <v>0</v>
      </c>
      <c r="K100" s="223" t="str">
        <f>IF(J100&gt;0,IF(F100="","Inserire periodo in colonne F e G",IF(G100="","Inserire periodo in colonne F e G",IF(H100="","Inserire gg. presenza in colonna H",IF(J100&gt;L100,"Errore n. max giorni! Verificare periodo inserito",IF(M100="","Inserire Isee in colonna M",IF(NETWORKDAYS.INTL(F100,G100,11,'MENU TENDINA'!H$11:H$22)=J100,"ok","")))))),IF(AND(J100=0,F100&gt;0,G100&gt;0),"Inserire n. giorni colonne H/I",""))</f>
        <v/>
      </c>
      <c r="L100" s="142" t="str">
        <f>IF(J100&gt;0,NETWORKDAYS.INTL(F100,G100,11,'MENU TENDINA'!$H$11:$H$22),"")</f>
        <v/>
      </c>
      <c r="M100" s="7"/>
      <c r="N100" s="143">
        <f t="shared" si="26"/>
        <v>0</v>
      </c>
      <c r="O100" s="143">
        <f t="shared" si="27"/>
        <v>0</v>
      </c>
      <c r="P100" s="143">
        <f t="shared" si="28"/>
        <v>0</v>
      </c>
      <c r="Q100" s="143">
        <f t="shared" si="29"/>
        <v>0</v>
      </c>
      <c r="R100" s="25">
        <f t="shared" si="38"/>
        <v>0</v>
      </c>
      <c r="S100" s="24">
        <f t="shared" si="30"/>
        <v>0</v>
      </c>
      <c r="T100" s="144">
        <f t="shared" si="39"/>
        <v>0</v>
      </c>
      <c r="U100" s="144">
        <f t="shared" si="31"/>
        <v>0</v>
      </c>
      <c r="V100" s="145">
        <f t="shared" si="32"/>
        <v>0</v>
      </c>
      <c r="W100" s="144">
        <f t="shared" si="33"/>
        <v>0</v>
      </c>
      <c r="X100" s="145">
        <f t="shared" si="34"/>
        <v>0</v>
      </c>
      <c r="Y100" s="60">
        <f t="shared" si="35"/>
        <v>0</v>
      </c>
      <c r="Z100" s="117">
        <f t="shared" si="36"/>
        <v>0</v>
      </c>
    </row>
    <row r="101" spans="1:26" ht="24.95" customHeight="1" x14ac:dyDescent="0.25">
      <c r="A101" s="55"/>
      <c r="B101" s="2"/>
      <c r="C101" s="2"/>
      <c r="D101" s="3"/>
      <c r="E101" s="4"/>
      <c r="F101" s="5"/>
      <c r="G101" s="5"/>
      <c r="H101" s="6"/>
      <c r="I101" s="6"/>
      <c r="J101" s="141">
        <f t="shared" si="37"/>
        <v>0</v>
      </c>
      <c r="K101" s="223" t="str">
        <f>IF(J101&gt;0,IF(F101="","Inserire periodo in colonne F e G",IF(G101="","Inserire periodo in colonne F e G",IF(H101="","Inserire gg. presenza in colonna H",IF(J101&gt;L101,"Errore n. max giorni! Verificare periodo inserito",IF(M101="","Inserire Isee in colonna M",IF(NETWORKDAYS.INTL(F101,G101,11,'MENU TENDINA'!H$11:H$22)=J101,"ok","")))))),IF(AND(J101=0,F101&gt;0,G101&gt;0),"Inserire n. giorni colonne H/I",""))</f>
        <v/>
      </c>
      <c r="L101" s="142" t="str">
        <f>IF(J101&gt;0,NETWORKDAYS.INTL(F101,G101,11,'MENU TENDINA'!$H$11:$H$22),"")</f>
        <v/>
      </c>
      <c r="M101" s="7"/>
      <c r="N101" s="143">
        <f t="shared" si="26"/>
        <v>0</v>
      </c>
      <c r="O101" s="143">
        <f t="shared" si="27"/>
        <v>0</v>
      </c>
      <c r="P101" s="143">
        <f t="shared" si="28"/>
        <v>0</v>
      </c>
      <c r="Q101" s="143">
        <f t="shared" si="29"/>
        <v>0</v>
      </c>
      <c r="R101" s="25">
        <f t="shared" si="38"/>
        <v>0</v>
      </c>
      <c r="S101" s="24">
        <f t="shared" si="30"/>
        <v>0</v>
      </c>
      <c r="T101" s="144">
        <f t="shared" si="39"/>
        <v>0</v>
      </c>
      <c r="U101" s="144">
        <f t="shared" si="31"/>
        <v>0</v>
      </c>
      <c r="V101" s="145">
        <f t="shared" si="32"/>
        <v>0</v>
      </c>
      <c r="W101" s="144">
        <f t="shared" si="33"/>
        <v>0</v>
      </c>
      <c r="X101" s="145">
        <f t="shared" si="34"/>
        <v>0</v>
      </c>
      <c r="Y101" s="60">
        <f t="shared" si="35"/>
        <v>0</v>
      </c>
      <c r="Z101" s="117">
        <f t="shared" si="36"/>
        <v>0</v>
      </c>
    </row>
    <row r="102" spans="1:26" ht="24.95" customHeight="1" x14ac:dyDescent="0.25">
      <c r="A102" s="55"/>
      <c r="B102" s="2"/>
      <c r="C102" s="2"/>
      <c r="D102" s="3"/>
      <c r="E102" s="4"/>
      <c r="F102" s="5"/>
      <c r="G102" s="5"/>
      <c r="H102" s="6"/>
      <c r="I102" s="6"/>
      <c r="J102" s="141">
        <f t="shared" si="37"/>
        <v>0</v>
      </c>
      <c r="K102" s="223" t="str">
        <f>IF(J102&gt;0,IF(F102="","Inserire periodo in colonne F e G",IF(G102="","Inserire periodo in colonne F e G",IF(H102="","Inserire gg. presenza in colonna H",IF(J102&gt;L102,"Errore n. max giorni! Verificare periodo inserito",IF(M102="","Inserire Isee in colonna M",IF(NETWORKDAYS.INTL(F102,G102,11,'MENU TENDINA'!H$11:H$22)=J102,"ok","")))))),IF(AND(J102=0,F102&gt;0,G102&gt;0),"Inserire n. giorni colonne H/I",""))</f>
        <v/>
      </c>
      <c r="L102" s="142" t="str">
        <f>IF(J102&gt;0,NETWORKDAYS.INTL(F102,G102,11,'MENU TENDINA'!$H$11:$H$22),"")</f>
        <v/>
      </c>
      <c r="M102" s="7"/>
      <c r="N102" s="143">
        <f t="shared" ref="N102:N133" si="40">IF(H102&gt;0,30.78,0)</f>
        <v>0</v>
      </c>
      <c r="O102" s="143">
        <f t="shared" ref="O102:O133" si="41">IF(I102&gt;0,20.29,0)</f>
        <v>0</v>
      </c>
      <c r="P102" s="143">
        <f t="shared" ref="P102:P133" si="42">ROUND(H102*N102,2)</f>
        <v>0</v>
      </c>
      <c r="Q102" s="143">
        <f t="shared" ref="Q102:Q133" si="43">ROUND(I102*O102,2)</f>
        <v>0</v>
      </c>
      <c r="R102" s="25">
        <f t="shared" si="38"/>
        <v>0</v>
      </c>
      <c r="S102" s="24">
        <f t="shared" ref="S102:S133" si="44">IF(M102=0,0,IF((M102&lt;5000),5000,M102))</f>
        <v>0</v>
      </c>
      <c r="T102" s="144">
        <f t="shared" si="39"/>
        <v>0</v>
      </c>
      <c r="U102" s="144">
        <f t="shared" ref="U102:U133" si="45">IF(H102&gt;0,ROUND((T102*N102),2),0)</f>
        <v>0</v>
      </c>
      <c r="V102" s="145">
        <f t="shared" ref="V102:V133" si="46">IF(H102&gt;0,ROUND(N102-U102,2),0)</f>
        <v>0</v>
      </c>
      <c r="W102" s="144">
        <f t="shared" ref="W102:W133" si="47">IF(I102&gt;0,(ROUND((T102*O102),2)),0)</f>
        <v>0</v>
      </c>
      <c r="X102" s="145">
        <f t="shared" ref="X102:X133" si="48">IF(I102&gt;0,ROUND(O102-W102,2),0)</f>
        <v>0</v>
      </c>
      <c r="Y102" s="60">
        <f t="shared" ref="Y102:Y133" si="49">ROUND((U102*H102)+(W102*I102),2)</f>
        <v>0</v>
      </c>
      <c r="Z102" s="117">
        <f t="shared" ref="Z102:Z133" si="50">IF(J102&gt;0,ROUND((V102*H102)+(X102*I102),2),0)</f>
        <v>0</v>
      </c>
    </row>
    <row r="103" spans="1:26" ht="24.95" customHeight="1" x14ac:dyDescent="0.25">
      <c r="A103" s="55"/>
      <c r="B103" s="2"/>
      <c r="C103" s="2"/>
      <c r="D103" s="3"/>
      <c r="E103" s="4"/>
      <c r="F103" s="5"/>
      <c r="G103" s="5"/>
      <c r="H103" s="6"/>
      <c r="I103" s="6"/>
      <c r="J103" s="141">
        <f t="shared" si="37"/>
        <v>0</v>
      </c>
      <c r="K103" s="223" t="str">
        <f>IF(J103&gt;0,IF(F103="","Inserire periodo in colonne F e G",IF(G103="","Inserire periodo in colonne F e G",IF(H103="","Inserire gg. presenza in colonna H",IF(J103&gt;L103,"Errore n. max giorni! Verificare periodo inserito",IF(M103="","Inserire Isee in colonna M",IF(NETWORKDAYS.INTL(F103,G103,11,'MENU TENDINA'!H$11:H$22)=J103,"ok","")))))),IF(AND(J103=0,F103&gt;0,G103&gt;0),"Inserire n. giorni colonne H/I",""))</f>
        <v/>
      </c>
      <c r="L103" s="142" t="str">
        <f>IF(J103&gt;0,NETWORKDAYS.INTL(F103,G103,11,'MENU TENDINA'!$H$11:$H$22),"")</f>
        <v/>
      </c>
      <c r="M103" s="7"/>
      <c r="N103" s="143">
        <f t="shared" si="40"/>
        <v>0</v>
      </c>
      <c r="O103" s="143">
        <f t="shared" si="41"/>
        <v>0</v>
      </c>
      <c r="P103" s="143">
        <f t="shared" si="42"/>
        <v>0</v>
      </c>
      <c r="Q103" s="143">
        <f t="shared" si="43"/>
        <v>0</v>
      </c>
      <c r="R103" s="25">
        <f t="shared" si="38"/>
        <v>0</v>
      </c>
      <c r="S103" s="24">
        <f t="shared" si="44"/>
        <v>0</v>
      </c>
      <c r="T103" s="144">
        <f t="shared" si="39"/>
        <v>0</v>
      </c>
      <c r="U103" s="144">
        <f t="shared" si="45"/>
        <v>0</v>
      </c>
      <c r="V103" s="145">
        <f t="shared" si="46"/>
        <v>0</v>
      </c>
      <c r="W103" s="144">
        <f t="shared" si="47"/>
        <v>0</v>
      </c>
      <c r="X103" s="145">
        <f t="shared" si="48"/>
        <v>0</v>
      </c>
      <c r="Y103" s="60">
        <f t="shared" si="49"/>
        <v>0</v>
      </c>
      <c r="Z103" s="117">
        <f t="shared" si="50"/>
        <v>0</v>
      </c>
    </row>
    <row r="104" spans="1:26" ht="24.95" customHeight="1" x14ac:dyDescent="0.25">
      <c r="A104" s="55"/>
      <c r="B104" s="2"/>
      <c r="C104" s="2"/>
      <c r="D104" s="3"/>
      <c r="E104" s="4"/>
      <c r="F104" s="5"/>
      <c r="G104" s="5"/>
      <c r="H104" s="6"/>
      <c r="I104" s="6"/>
      <c r="J104" s="141">
        <f t="shared" si="37"/>
        <v>0</v>
      </c>
      <c r="K104" s="223" t="str">
        <f>IF(J104&gt;0,IF(F104="","Inserire periodo in colonne F e G",IF(G104="","Inserire periodo in colonne F e G",IF(H104="","Inserire gg. presenza in colonna H",IF(J104&gt;L104,"Errore n. max giorni! Verificare periodo inserito",IF(M104="","Inserire Isee in colonna M",IF(NETWORKDAYS.INTL(F104,G104,11,'MENU TENDINA'!H$11:H$22)=J104,"ok","")))))),IF(AND(J104=0,F104&gt;0,G104&gt;0),"Inserire n. giorni colonne H/I",""))</f>
        <v/>
      </c>
      <c r="L104" s="142" t="str">
        <f>IF(J104&gt;0,NETWORKDAYS.INTL(F104,G104,11,'MENU TENDINA'!$H$11:$H$22),"")</f>
        <v/>
      </c>
      <c r="M104" s="7"/>
      <c r="N104" s="143">
        <f t="shared" si="40"/>
        <v>0</v>
      </c>
      <c r="O104" s="143">
        <f t="shared" si="41"/>
        <v>0</v>
      </c>
      <c r="P104" s="143">
        <f t="shared" si="42"/>
        <v>0</v>
      </c>
      <c r="Q104" s="143">
        <f t="shared" si="43"/>
        <v>0</v>
      </c>
      <c r="R104" s="25">
        <f t="shared" si="38"/>
        <v>0</v>
      </c>
      <c r="S104" s="24">
        <f t="shared" si="44"/>
        <v>0</v>
      </c>
      <c r="T104" s="144">
        <f t="shared" si="39"/>
        <v>0</v>
      </c>
      <c r="U104" s="144">
        <f t="shared" si="45"/>
        <v>0</v>
      </c>
      <c r="V104" s="145">
        <f t="shared" si="46"/>
        <v>0</v>
      </c>
      <c r="W104" s="144">
        <f t="shared" si="47"/>
        <v>0</v>
      </c>
      <c r="X104" s="145">
        <f t="shared" si="48"/>
        <v>0</v>
      </c>
      <c r="Y104" s="60">
        <f t="shared" si="49"/>
        <v>0</v>
      </c>
      <c r="Z104" s="117">
        <f t="shared" si="50"/>
        <v>0</v>
      </c>
    </row>
    <row r="105" spans="1:26" ht="24.95" customHeight="1" x14ac:dyDescent="0.25">
      <c r="A105" s="55"/>
      <c r="B105" s="2"/>
      <c r="C105" s="2"/>
      <c r="D105" s="3"/>
      <c r="E105" s="4"/>
      <c r="F105" s="5"/>
      <c r="G105" s="5"/>
      <c r="H105" s="6"/>
      <c r="I105" s="6"/>
      <c r="J105" s="141">
        <f t="shared" si="37"/>
        <v>0</v>
      </c>
      <c r="K105" s="223" t="str">
        <f>IF(J105&gt;0,IF(F105="","Inserire periodo in colonne F e G",IF(G105="","Inserire periodo in colonne F e G",IF(H105="","Inserire gg. presenza in colonna H",IF(J105&gt;L105,"Errore n. max giorni! Verificare periodo inserito",IF(M105="","Inserire Isee in colonna M",IF(NETWORKDAYS.INTL(F105,G105,11,'MENU TENDINA'!H$11:H$22)=J105,"ok","")))))),IF(AND(J105=0,F105&gt;0,G105&gt;0),"Inserire n. giorni colonne H/I",""))</f>
        <v/>
      </c>
      <c r="L105" s="142" t="str">
        <f>IF(J105&gt;0,NETWORKDAYS.INTL(F105,G105,11,'MENU TENDINA'!$H$11:$H$22),"")</f>
        <v/>
      </c>
      <c r="M105" s="7"/>
      <c r="N105" s="143">
        <f t="shared" si="40"/>
        <v>0</v>
      </c>
      <c r="O105" s="143">
        <f t="shared" si="41"/>
        <v>0</v>
      </c>
      <c r="P105" s="143">
        <f t="shared" si="42"/>
        <v>0</v>
      </c>
      <c r="Q105" s="143">
        <f t="shared" si="43"/>
        <v>0</v>
      </c>
      <c r="R105" s="25">
        <f t="shared" si="38"/>
        <v>0</v>
      </c>
      <c r="S105" s="24">
        <f t="shared" si="44"/>
        <v>0</v>
      </c>
      <c r="T105" s="144">
        <f t="shared" si="39"/>
        <v>0</v>
      </c>
      <c r="U105" s="144">
        <f t="shared" si="45"/>
        <v>0</v>
      </c>
      <c r="V105" s="145">
        <f t="shared" si="46"/>
        <v>0</v>
      </c>
      <c r="W105" s="144">
        <f t="shared" si="47"/>
        <v>0</v>
      </c>
      <c r="X105" s="145">
        <f t="shared" si="48"/>
        <v>0</v>
      </c>
      <c r="Y105" s="60">
        <f t="shared" si="49"/>
        <v>0</v>
      </c>
      <c r="Z105" s="117">
        <f t="shared" si="50"/>
        <v>0</v>
      </c>
    </row>
    <row r="106" spans="1:26" ht="24.95" customHeight="1" x14ac:dyDescent="0.25">
      <c r="A106" s="55"/>
      <c r="B106" s="2"/>
      <c r="C106" s="2"/>
      <c r="D106" s="3"/>
      <c r="E106" s="4"/>
      <c r="F106" s="5"/>
      <c r="G106" s="5"/>
      <c r="H106" s="6"/>
      <c r="I106" s="6"/>
      <c r="J106" s="141">
        <f t="shared" si="37"/>
        <v>0</v>
      </c>
      <c r="K106" s="223" t="str">
        <f>IF(J106&gt;0,IF(F106="","Inserire periodo in colonne F e G",IF(G106="","Inserire periodo in colonne F e G",IF(H106="","Inserire gg. presenza in colonna H",IF(J106&gt;L106,"Errore n. max giorni! Verificare periodo inserito",IF(M106="","Inserire Isee in colonna M",IF(NETWORKDAYS.INTL(F106,G106,11,'MENU TENDINA'!H$11:H$22)=J106,"ok","")))))),IF(AND(J106=0,F106&gt;0,G106&gt;0),"Inserire n. giorni colonne H/I",""))</f>
        <v/>
      </c>
      <c r="L106" s="142" t="str">
        <f>IF(J106&gt;0,NETWORKDAYS.INTL(F106,G106,11,'MENU TENDINA'!$H$11:$H$22),"")</f>
        <v/>
      </c>
      <c r="M106" s="7"/>
      <c r="N106" s="143">
        <f t="shared" si="40"/>
        <v>0</v>
      </c>
      <c r="O106" s="143">
        <f t="shared" si="41"/>
        <v>0</v>
      </c>
      <c r="P106" s="143">
        <f t="shared" si="42"/>
        <v>0</v>
      </c>
      <c r="Q106" s="143">
        <f t="shared" si="43"/>
        <v>0</v>
      </c>
      <c r="R106" s="25">
        <f t="shared" si="38"/>
        <v>0</v>
      </c>
      <c r="S106" s="24">
        <f t="shared" si="44"/>
        <v>0</v>
      </c>
      <c r="T106" s="144">
        <f t="shared" si="39"/>
        <v>0</v>
      </c>
      <c r="U106" s="144">
        <f t="shared" si="45"/>
        <v>0</v>
      </c>
      <c r="V106" s="145">
        <f t="shared" si="46"/>
        <v>0</v>
      </c>
      <c r="W106" s="144">
        <f t="shared" si="47"/>
        <v>0</v>
      </c>
      <c r="X106" s="145">
        <f t="shared" si="48"/>
        <v>0</v>
      </c>
      <c r="Y106" s="60">
        <f t="shared" si="49"/>
        <v>0</v>
      </c>
      <c r="Z106" s="117">
        <f t="shared" si="50"/>
        <v>0</v>
      </c>
    </row>
    <row r="107" spans="1:26" ht="24.95" customHeight="1" x14ac:dyDescent="0.25">
      <c r="A107" s="55"/>
      <c r="B107" s="2"/>
      <c r="C107" s="2"/>
      <c r="D107" s="3"/>
      <c r="E107" s="4"/>
      <c r="F107" s="5"/>
      <c r="G107" s="5"/>
      <c r="H107" s="6"/>
      <c r="I107" s="6"/>
      <c r="J107" s="141">
        <f t="shared" si="37"/>
        <v>0</v>
      </c>
      <c r="K107" s="223" t="str">
        <f>IF(J107&gt;0,IF(F107="","Inserire periodo in colonne F e G",IF(G107="","Inserire periodo in colonne F e G",IF(H107="","Inserire gg. presenza in colonna H",IF(J107&gt;L107,"Errore n. max giorni! Verificare periodo inserito",IF(M107="","Inserire Isee in colonna M",IF(NETWORKDAYS.INTL(F107,G107,11,'MENU TENDINA'!H$11:H$22)=J107,"ok","")))))),IF(AND(J107=0,F107&gt;0,G107&gt;0),"Inserire n. giorni colonne H/I",""))</f>
        <v/>
      </c>
      <c r="L107" s="142" t="str">
        <f>IF(J107&gt;0,NETWORKDAYS.INTL(F107,G107,11,'MENU TENDINA'!$H$11:$H$22),"")</f>
        <v/>
      </c>
      <c r="M107" s="7"/>
      <c r="N107" s="143">
        <f t="shared" si="40"/>
        <v>0</v>
      </c>
      <c r="O107" s="143">
        <f t="shared" si="41"/>
        <v>0</v>
      </c>
      <c r="P107" s="143">
        <f t="shared" si="42"/>
        <v>0</v>
      </c>
      <c r="Q107" s="143">
        <f t="shared" si="43"/>
        <v>0</v>
      </c>
      <c r="R107" s="25">
        <f t="shared" si="38"/>
        <v>0</v>
      </c>
      <c r="S107" s="24">
        <f t="shared" si="44"/>
        <v>0</v>
      </c>
      <c r="T107" s="144">
        <f t="shared" si="39"/>
        <v>0</v>
      </c>
      <c r="U107" s="144">
        <f t="shared" si="45"/>
        <v>0</v>
      </c>
      <c r="V107" s="145">
        <f t="shared" si="46"/>
        <v>0</v>
      </c>
      <c r="W107" s="144">
        <f t="shared" si="47"/>
        <v>0</v>
      </c>
      <c r="X107" s="145">
        <f t="shared" si="48"/>
        <v>0</v>
      </c>
      <c r="Y107" s="60">
        <f t="shared" si="49"/>
        <v>0</v>
      </c>
      <c r="Z107" s="117">
        <f t="shared" si="50"/>
        <v>0</v>
      </c>
    </row>
    <row r="108" spans="1:26" ht="24.95" customHeight="1" x14ac:dyDescent="0.25">
      <c r="A108" s="55"/>
      <c r="B108" s="2"/>
      <c r="C108" s="2"/>
      <c r="D108" s="3"/>
      <c r="E108" s="4"/>
      <c r="F108" s="5"/>
      <c r="G108" s="5"/>
      <c r="H108" s="6"/>
      <c r="I108" s="6"/>
      <c r="J108" s="141">
        <f t="shared" si="37"/>
        <v>0</v>
      </c>
      <c r="K108" s="223" t="str">
        <f>IF(J108&gt;0,IF(F108="","Inserire periodo in colonne F e G",IF(G108="","Inserire periodo in colonne F e G",IF(H108="","Inserire gg. presenza in colonna H",IF(J108&gt;L108,"Errore n. max giorni! Verificare periodo inserito",IF(M108="","Inserire Isee in colonna M",IF(NETWORKDAYS.INTL(F108,G108,11,'MENU TENDINA'!H$11:H$22)=J108,"ok","")))))),IF(AND(J108=0,F108&gt;0,G108&gt;0),"Inserire n. giorni colonne H/I",""))</f>
        <v/>
      </c>
      <c r="L108" s="142" t="str">
        <f>IF(J108&gt;0,NETWORKDAYS.INTL(F108,G108,11,'MENU TENDINA'!$H$11:$H$22),"")</f>
        <v/>
      </c>
      <c r="M108" s="7"/>
      <c r="N108" s="143">
        <f t="shared" si="40"/>
        <v>0</v>
      </c>
      <c r="O108" s="143">
        <f t="shared" si="41"/>
        <v>0</v>
      </c>
      <c r="P108" s="143">
        <f t="shared" si="42"/>
        <v>0</v>
      </c>
      <c r="Q108" s="143">
        <f t="shared" si="43"/>
        <v>0</v>
      </c>
      <c r="R108" s="25">
        <f t="shared" si="38"/>
        <v>0</v>
      </c>
      <c r="S108" s="24">
        <f t="shared" si="44"/>
        <v>0</v>
      </c>
      <c r="T108" s="144">
        <f t="shared" si="39"/>
        <v>0</v>
      </c>
      <c r="U108" s="144">
        <f t="shared" si="45"/>
        <v>0</v>
      </c>
      <c r="V108" s="145">
        <f t="shared" si="46"/>
        <v>0</v>
      </c>
      <c r="W108" s="144">
        <f t="shared" si="47"/>
        <v>0</v>
      </c>
      <c r="X108" s="145">
        <f t="shared" si="48"/>
        <v>0</v>
      </c>
      <c r="Y108" s="60">
        <f t="shared" si="49"/>
        <v>0</v>
      </c>
      <c r="Z108" s="117">
        <f t="shared" si="50"/>
        <v>0</v>
      </c>
    </row>
    <row r="109" spans="1:26" ht="24.95" customHeight="1" x14ac:dyDescent="0.25">
      <c r="A109" s="55"/>
      <c r="B109" s="2"/>
      <c r="C109" s="2"/>
      <c r="D109" s="3"/>
      <c r="E109" s="4"/>
      <c r="F109" s="5"/>
      <c r="G109" s="5"/>
      <c r="H109" s="6"/>
      <c r="I109" s="6"/>
      <c r="J109" s="141">
        <f t="shared" si="37"/>
        <v>0</v>
      </c>
      <c r="K109" s="223" t="str">
        <f>IF(J109&gt;0,IF(F109="","Inserire periodo in colonne F e G",IF(G109="","Inserire periodo in colonne F e G",IF(H109="","Inserire gg. presenza in colonna H",IF(J109&gt;L109,"Errore n. max giorni! Verificare periodo inserito",IF(M109="","Inserire Isee in colonna M",IF(NETWORKDAYS.INTL(F109,G109,11,'MENU TENDINA'!H$11:H$22)=J109,"ok","")))))),IF(AND(J109=0,F109&gt;0,G109&gt;0),"Inserire n. giorni colonne H/I",""))</f>
        <v/>
      </c>
      <c r="L109" s="142" t="str">
        <f>IF(J109&gt;0,NETWORKDAYS.INTL(F109,G109,11,'MENU TENDINA'!$H$11:$H$22),"")</f>
        <v/>
      </c>
      <c r="M109" s="7"/>
      <c r="N109" s="143">
        <f t="shared" si="40"/>
        <v>0</v>
      </c>
      <c r="O109" s="143">
        <f t="shared" si="41"/>
        <v>0</v>
      </c>
      <c r="P109" s="143">
        <f t="shared" si="42"/>
        <v>0</v>
      </c>
      <c r="Q109" s="143">
        <f t="shared" si="43"/>
        <v>0</v>
      </c>
      <c r="R109" s="25">
        <f t="shared" si="38"/>
        <v>0</v>
      </c>
      <c r="S109" s="24">
        <f t="shared" si="44"/>
        <v>0</v>
      </c>
      <c r="T109" s="144">
        <f t="shared" si="39"/>
        <v>0</v>
      </c>
      <c r="U109" s="144">
        <f t="shared" si="45"/>
        <v>0</v>
      </c>
      <c r="V109" s="145">
        <f t="shared" si="46"/>
        <v>0</v>
      </c>
      <c r="W109" s="144">
        <f t="shared" si="47"/>
        <v>0</v>
      </c>
      <c r="X109" s="145">
        <f t="shared" si="48"/>
        <v>0</v>
      </c>
      <c r="Y109" s="60">
        <f t="shared" si="49"/>
        <v>0</v>
      </c>
      <c r="Z109" s="117">
        <f t="shared" si="50"/>
        <v>0</v>
      </c>
    </row>
    <row r="110" spans="1:26" ht="24.95" customHeight="1" x14ac:dyDescent="0.25">
      <c r="A110" s="55"/>
      <c r="B110" s="2"/>
      <c r="C110" s="2"/>
      <c r="D110" s="3"/>
      <c r="E110" s="4"/>
      <c r="F110" s="5"/>
      <c r="G110" s="5"/>
      <c r="H110" s="6"/>
      <c r="I110" s="6"/>
      <c r="J110" s="141">
        <f t="shared" si="37"/>
        <v>0</v>
      </c>
      <c r="K110" s="223" t="str">
        <f>IF(J110&gt;0,IF(F110="","Inserire periodo in colonne F e G",IF(G110="","Inserire periodo in colonne F e G",IF(H110="","Inserire gg. presenza in colonna H",IF(J110&gt;L110,"Errore n. max giorni! Verificare periodo inserito",IF(M110="","Inserire Isee in colonna M",IF(NETWORKDAYS.INTL(F110,G110,11,'MENU TENDINA'!H$11:H$22)=J110,"ok","")))))),IF(AND(J110=0,F110&gt;0,G110&gt;0),"Inserire n. giorni colonne H/I",""))</f>
        <v/>
      </c>
      <c r="L110" s="142" t="str">
        <f>IF(J110&gt;0,NETWORKDAYS.INTL(F110,G110,11,'MENU TENDINA'!$H$11:$H$22),"")</f>
        <v/>
      </c>
      <c r="M110" s="7"/>
      <c r="N110" s="143">
        <f t="shared" si="40"/>
        <v>0</v>
      </c>
      <c r="O110" s="143">
        <f t="shared" si="41"/>
        <v>0</v>
      </c>
      <c r="P110" s="143">
        <f t="shared" si="42"/>
        <v>0</v>
      </c>
      <c r="Q110" s="143">
        <f t="shared" si="43"/>
        <v>0</v>
      </c>
      <c r="R110" s="25">
        <f t="shared" si="38"/>
        <v>0</v>
      </c>
      <c r="S110" s="24">
        <f t="shared" si="44"/>
        <v>0</v>
      </c>
      <c r="T110" s="144">
        <f t="shared" si="39"/>
        <v>0</v>
      </c>
      <c r="U110" s="144">
        <f t="shared" si="45"/>
        <v>0</v>
      </c>
      <c r="V110" s="145">
        <f t="shared" si="46"/>
        <v>0</v>
      </c>
      <c r="W110" s="144">
        <f t="shared" si="47"/>
        <v>0</v>
      </c>
      <c r="X110" s="145">
        <f t="shared" si="48"/>
        <v>0</v>
      </c>
      <c r="Y110" s="60">
        <f t="shared" si="49"/>
        <v>0</v>
      </c>
      <c r="Z110" s="117">
        <f t="shared" si="50"/>
        <v>0</v>
      </c>
    </row>
    <row r="111" spans="1:26" ht="24.95" customHeight="1" x14ac:dyDescent="0.25">
      <c r="A111" s="55"/>
      <c r="B111" s="2"/>
      <c r="C111" s="2"/>
      <c r="D111" s="3"/>
      <c r="E111" s="4"/>
      <c r="F111" s="5"/>
      <c r="G111" s="5"/>
      <c r="H111" s="6"/>
      <c r="I111" s="6"/>
      <c r="J111" s="141">
        <f t="shared" si="37"/>
        <v>0</v>
      </c>
      <c r="K111" s="223" t="str">
        <f>IF(J111&gt;0,IF(F111="","Inserire periodo in colonne F e G",IF(G111="","Inserire periodo in colonne F e G",IF(H111="","Inserire gg. presenza in colonna H",IF(J111&gt;L111,"Errore n. max giorni! Verificare periodo inserito",IF(M111="","Inserire Isee in colonna M",IF(NETWORKDAYS.INTL(F111,G111,11,'MENU TENDINA'!H$11:H$22)=J111,"ok","")))))),IF(AND(J111=0,F111&gt;0,G111&gt;0),"Inserire n. giorni colonne H/I",""))</f>
        <v/>
      </c>
      <c r="L111" s="142" t="str">
        <f>IF(J111&gt;0,NETWORKDAYS.INTL(F111,G111,11,'MENU TENDINA'!$H$11:$H$22),"")</f>
        <v/>
      </c>
      <c r="M111" s="7"/>
      <c r="N111" s="143">
        <f t="shared" si="40"/>
        <v>0</v>
      </c>
      <c r="O111" s="143">
        <f t="shared" si="41"/>
        <v>0</v>
      </c>
      <c r="P111" s="143">
        <f t="shared" si="42"/>
        <v>0</v>
      </c>
      <c r="Q111" s="143">
        <f t="shared" si="43"/>
        <v>0</v>
      </c>
      <c r="R111" s="25">
        <f t="shared" si="38"/>
        <v>0</v>
      </c>
      <c r="S111" s="24">
        <f t="shared" si="44"/>
        <v>0</v>
      </c>
      <c r="T111" s="144">
        <f t="shared" si="39"/>
        <v>0</v>
      </c>
      <c r="U111" s="144">
        <f t="shared" si="45"/>
        <v>0</v>
      </c>
      <c r="V111" s="145">
        <f t="shared" si="46"/>
        <v>0</v>
      </c>
      <c r="W111" s="144">
        <f t="shared" si="47"/>
        <v>0</v>
      </c>
      <c r="X111" s="145">
        <f t="shared" si="48"/>
        <v>0</v>
      </c>
      <c r="Y111" s="60">
        <f t="shared" si="49"/>
        <v>0</v>
      </c>
      <c r="Z111" s="117">
        <f t="shared" si="50"/>
        <v>0</v>
      </c>
    </row>
    <row r="112" spans="1:26" ht="24.95" customHeight="1" x14ac:dyDescent="0.25">
      <c r="A112" s="55"/>
      <c r="B112" s="2"/>
      <c r="C112" s="2"/>
      <c r="D112" s="3"/>
      <c r="E112" s="4"/>
      <c r="F112" s="5"/>
      <c r="G112" s="5"/>
      <c r="H112" s="6"/>
      <c r="I112" s="6"/>
      <c r="J112" s="141">
        <f t="shared" si="37"/>
        <v>0</v>
      </c>
      <c r="K112" s="223" t="str">
        <f>IF(J112&gt;0,IF(F112="","Inserire periodo in colonne F e G",IF(G112="","Inserire periodo in colonne F e G",IF(H112="","Inserire gg. presenza in colonna H",IF(J112&gt;L112,"Errore n. max giorni! Verificare periodo inserito",IF(M112="","Inserire Isee in colonna M",IF(NETWORKDAYS.INTL(F112,G112,11,'MENU TENDINA'!H$11:H$22)=J112,"ok","")))))),IF(AND(J112=0,F112&gt;0,G112&gt;0),"Inserire n. giorni colonne H/I",""))</f>
        <v/>
      </c>
      <c r="L112" s="142" t="str">
        <f>IF(J112&gt;0,NETWORKDAYS.INTL(F112,G112,11,'MENU TENDINA'!$H$11:$H$22),"")</f>
        <v/>
      </c>
      <c r="M112" s="7"/>
      <c r="N112" s="143">
        <f t="shared" si="40"/>
        <v>0</v>
      </c>
      <c r="O112" s="143">
        <f t="shared" si="41"/>
        <v>0</v>
      </c>
      <c r="P112" s="143">
        <f t="shared" si="42"/>
        <v>0</v>
      </c>
      <c r="Q112" s="143">
        <f t="shared" si="43"/>
        <v>0</v>
      </c>
      <c r="R112" s="25">
        <f t="shared" si="38"/>
        <v>0</v>
      </c>
      <c r="S112" s="24">
        <f t="shared" si="44"/>
        <v>0</v>
      </c>
      <c r="T112" s="144">
        <f t="shared" si="39"/>
        <v>0</v>
      </c>
      <c r="U112" s="144">
        <f t="shared" si="45"/>
        <v>0</v>
      </c>
      <c r="V112" s="145">
        <f t="shared" si="46"/>
        <v>0</v>
      </c>
      <c r="W112" s="144">
        <f t="shared" si="47"/>
        <v>0</v>
      </c>
      <c r="X112" s="145">
        <f t="shared" si="48"/>
        <v>0</v>
      </c>
      <c r="Y112" s="60">
        <f t="shared" si="49"/>
        <v>0</v>
      </c>
      <c r="Z112" s="117">
        <f t="shared" si="50"/>
        <v>0</v>
      </c>
    </row>
    <row r="113" spans="1:26" ht="24.95" customHeight="1" x14ac:dyDescent="0.25">
      <c r="A113" s="55"/>
      <c r="B113" s="2"/>
      <c r="C113" s="2"/>
      <c r="D113" s="3"/>
      <c r="E113" s="4"/>
      <c r="F113" s="5"/>
      <c r="G113" s="5"/>
      <c r="H113" s="6"/>
      <c r="I113" s="6"/>
      <c r="J113" s="141">
        <f t="shared" si="37"/>
        <v>0</v>
      </c>
      <c r="K113" s="223" t="str">
        <f>IF(J113&gt;0,IF(F113="","Inserire periodo in colonne F e G",IF(G113="","Inserire periodo in colonne F e G",IF(H113="","Inserire gg. presenza in colonna H",IF(J113&gt;L113,"Errore n. max giorni! Verificare periodo inserito",IF(M113="","Inserire Isee in colonna M",IF(NETWORKDAYS.INTL(F113,G113,11,'MENU TENDINA'!H$11:H$22)=J113,"ok","")))))),IF(AND(J113=0,F113&gt;0,G113&gt;0),"Inserire n. giorni colonne H/I",""))</f>
        <v/>
      </c>
      <c r="L113" s="142" t="str">
        <f>IF(J113&gt;0,NETWORKDAYS.INTL(F113,G113,11,'MENU TENDINA'!$H$11:$H$22),"")</f>
        <v/>
      </c>
      <c r="M113" s="7"/>
      <c r="N113" s="143">
        <f t="shared" si="40"/>
        <v>0</v>
      </c>
      <c r="O113" s="143">
        <f t="shared" si="41"/>
        <v>0</v>
      </c>
      <c r="P113" s="143">
        <f t="shared" si="42"/>
        <v>0</v>
      </c>
      <c r="Q113" s="143">
        <f t="shared" si="43"/>
        <v>0</v>
      </c>
      <c r="R113" s="25">
        <f t="shared" si="38"/>
        <v>0</v>
      </c>
      <c r="S113" s="24">
        <f t="shared" si="44"/>
        <v>0</v>
      </c>
      <c r="T113" s="144">
        <f t="shared" si="39"/>
        <v>0</v>
      </c>
      <c r="U113" s="144">
        <f t="shared" si="45"/>
        <v>0</v>
      </c>
      <c r="V113" s="145">
        <f t="shared" si="46"/>
        <v>0</v>
      </c>
      <c r="W113" s="144">
        <f t="shared" si="47"/>
        <v>0</v>
      </c>
      <c r="X113" s="145">
        <f t="shared" si="48"/>
        <v>0</v>
      </c>
      <c r="Y113" s="60">
        <f t="shared" si="49"/>
        <v>0</v>
      </c>
      <c r="Z113" s="117">
        <f t="shared" si="50"/>
        <v>0</v>
      </c>
    </row>
    <row r="114" spans="1:26" ht="24.95" customHeight="1" x14ac:dyDescent="0.25">
      <c r="A114" s="55"/>
      <c r="B114" s="2"/>
      <c r="C114" s="2"/>
      <c r="D114" s="3"/>
      <c r="E114" s="4"/>
      <c r="F114" s="5"/>
      <c r="G114" s="5"/>
      <c r="H114" s="6"/>
      <c r="I114" s="6"/>
      <c r="J114" s="141">
        <f t="shared" si="37"/>
        <v>0</v>
      </c>
      <c r="K114" s="223" t="str">
        <f>IF(J114&gt;0,IF(F114="","Inserire periodo in colonne F e G",IF(G114="","Inserire periodo in colonne F e G",IF(H114="","Inserire gg. presenza in colonna H",IF(J114&gt;L114,"Errore n. max giorni! Verificare periodo inserito",IF(M114="","Inserire Isee in colonna M",IF(NETWORKDAYS.INTL(F114,G114,11,'MENU TENDINA'!H$11:H$22)=J114,"ok","")))))),IF(AND(J114=0,F114&gt;0,G114&gt;0),"Inserire n. giorni colonne H/I",""))</f>
        <v/>
      </c>
      <c r="L114" s="142" t="str">
        <f>IF(J114&gt;0,NETWORKDAYS.INTL(F114,G114,11,'MENU TENDINA'!$H$11:$H$22),"")</f>
        <v/>
      </c>
      <c r="M114" s="7"/>
      <c r="N114" s="143">
        <f t="shared" si="40"/>
        <v>0</v>
      </c>
      <c r="O114" s="143">
        <f t="shared" si="41"/>
        <v>0</v>
      </c>
      <c r="P114" s="143">
        <f t="shared" si="42"/>
        <v>0</v>
      </c>
      <c r="Q114" s="143">
        <f t="shared" si="43"/>
        <v>0</v>
      </c>
      <c r="R114" s="25">
        <f t="shared" si="38"/>
        <v>0</v>
      </c>
      <c r="S114" s="24">
        <f t="shared" si="44"/>
        <v>0</v>
      </c>
      <c r="T114" s="144">
        <f t="shared" si="39"/>
        <v>0</v>
      </c>
      <c r="U114" s="144">
        <f t="shared" si="45"/>
        <v>0</v>
      </c>
      <c r="V114" s="145">
        <f t="shared" si="46"/>
        <v>0</v>
      </c>
      <c r="W114" s="144">
        <f t="shared" si="47"/>
        <v>0</v>
      </c>
      <c r="X114" s="145">
        <f t="shared" si="48"/>
        <v>0</v>
      </c>
      <c r="Y114" s="60">
        <f t="shared" si="49"/>
        <v>0</v>
      </c>
      <c r="Z114" s="117">
        <f t="shared" si="50"/>
        <v>0</v>
      </c>
    </row>
    <row r="115" spans="1:26" ht="24.95" customHeight="1" x14ac:dyDescent="0.25">
      <c r="A115" s="55"/>
      <c r="B115" s="2"/>
      <c r="C115" s="2"/>
      <c r="D115" s="3"/>
      <c r="E115" s="4"/>
      <c r="F115" s="5"/>
      <c r="G115" s="5"/>
      <c r="H115" s="6"/>
      <c r="I115" s="6"/>
      <c r="J115" s="141">
        <f t="shared" si="37"/>
        <v>0</v>
      </c>
      <c r="K115" s="223" t="str">
        <f>IF(J115&gt;0,IF(F115="","Inserire periodo in colonne F e G",IF(G115="","Inserire periodo in colonne F e G",IF(H115="","Inserire gg. presenza in colonna H",IF(J115&gt;L115,"Errore n. max giorni! Verificare periodo inserito",IF(M115="","Inserire Isee in colonna M",IF(NETWORKDAYS.INTL(F115,G115,11,'MENU TENDINA'!H$11:H$22)=J115,"ok","")))))),IF(AND(J115=0,F115&gt;0,G115&gt;0),"Inserire n. giorni colonne H/I",""))</f>
        <v/>
      </c>
      <c r="L115" s="142" t="str">
        <f>IF(J115&gt;0,NETWORKDAYS.INTL(F115,G115,11,'MENU TENDINA'!$H$11:$H$22),"")</f>
        <v/>
      </c>
      <c r="M115" s="7"/>
      <c r="N115" s="143">
        <f t="shared" si="40"/>
        <v>0</v>
      </c>
      <c r="O115" s="143">
        <f t="shared" si="41"/>
        <v>0</v>
      </c>
      <c r="P115" s="143">
        <f t="shared" si="42"/>
        <v>0</v>
      </c>
      <c r="Q115" s="143">
        <f t="shared" si="43"/>
        <v>0</v>
      </c>
      <c r="R115" s="25">
        <f t="shared" si="38"/>
        <v>0</v>
      </c>
      <c r="S115" s="24">
        <f t="shared" si="44"/>
        <v>0</v>
      </c>
      <c r="T115" s="144">
        <f t="shared" si="39"/>
        <v>0</v>
      </c>
      <c r="U115" s="144">
        <f t="shared" si="45"/>
        <v>0</v>
      </c>
      <c r="V115" s="145">
        <f t="shared" si="46"/>
        <v>0</v>
      </c>
      <c r="W115" s="144">
        <f t="shared" si="47"/>
        <v>0</v>
      </c>
      <c r="X115" s="145">
        <f t="shared" si="48"/>
        <v>0</v>
      </c>
      <c r="Y115" s="60">
        <f t="shared" si="49"/>
        <v>0</v>
      </c>
      <c r="Z115" s="117">
        <f t="shared" si="50"/>
        <v>0</v>
      </c>
    </row>
    <row r="116" spans="1:26" ht="24.95" customHeight="1" x14ac:dyDescent="0.25">
      <c r="A116" s="55"/>
      <c r="B116" s="2"/>
      <c r="C116" s="2"/>
      <c r="D116" s="3"/>
      <c r="E116" s="4"/>
      <c r="F116" s="5"/>
      <c r="G116" s="5"/>
      <c r="H116" s="6"/>
      <c r="I116" s="6"/>
      <c r="J116" s="141">
        <f t="shared" si="37"/>
        <v>0</v>
      </c>
      <c r="K116" s="223" t="str">
        <f>IF(J116&gt;0,IF(F116="","Inserire periodo in colonne F e G",IF(G116="","Inserire periodo in colonne F e G",IF(H116="","Inserire gg. presenza in colonna H",IF(J116&gt;L116,"Errore n. max giorni! Verificare periodo inserito",IF(M116="","Inserire Isee in colonna M",IF(NETWORKDAYS.INTL(F116,G116,11,'MENU TENDINA'!H$11:H$22)=J116,"ok","")))))),IF(AND(J116=0,F116&gt;0,G116&gt;0),"Inserire n. giorni colonne H/I",""))</f>
        <v/>
      </c>
      <c r="L116" s="142" t="str">
        <f>IF(J116&gt;0,NETWORKDAYS.INTL(F116,G116,11,'MENU TENDINA'!$H$11:$H$22),"")</f>
        <v/>
      </c>
      <c r="M116" s="7"/>
      <c r="N116" s="143">
        <f t="shared" si="40"/>
        <v>0</v>
      </c>
      <c r="O116" s="143">
        <f t="shared" si="41"/>
        <v>0</v>
      </c>
      <c r="P116" s="143">
        <f t="shared" si="42"/>
        <v>0</v>
      </c>
      <c r="Q116" s="143">
        <f t="shared" si="43"/>
        <v>0</v>
      </c>
      <c r="R116" s="25">
        <f t="shared" si="38"/>
        <v>0</v>
      </c>
      <c r="S116" s="24">
        <f t="shared" si="44"/>
        <v>0</v>
      </c>
      <c r="T116" s="144">
        <f t="shared" si="39"/>
        <v>0</v>
      </c>
      <c r="U116" s="144">
        <f t="shared" si="45"/>
        <v>0</v>
      </c>
      <c r="V116" s="145">
        <f t="shared" si="46"/>
        <v>0</v>
      </c>
      <c r="W116" s="144">
        <f t="shared" si="47"/>
        <v>0</v>
      </c>
      <c r="X116" s="145">
        <f t="shared" si="48"/>
        <v>0</v>
      </c>
      <c r="Y116" s="60">
        <f t="shared" si="49"/>
        <v>0</v>
      </c>
      <c r="Z116" s="117">
        <f t="shared" si="50"/>
        <v>0</v>
      </c>
    </row>
    <row r="117" spans="1:26" ht="24.95" customHeight="1" x14ac:dyDescent="0.25">
      <c r="A117" s="55"/>
      <c r="B117" s="2"/>
      <c r="C117" s="2"/>
      <c r="D117" s="3"/>
      <c r="E117" s="4"/>
      <c r="F117" s="5"/>
      <c r="G117" s="5"/>
      <c r="H117" s="6"/>
      <c r="I117" s="6"/>
      <c r="J117" s="141">
        <f t="shared" si="37"/>
        <v>0</v>
      </c>
      <c r="K117" s="223" t="str">
        <f>IF(J117&gt;0,IF(F117="","Inserire periodo in colonne F e G",IF(G117="","Inserire periodo in colonne F e G",IF(H117="","Inserire gg. presenza in colonna H",IF(J117&gt;L117,"Errore n. max giorni! Verificare periodo inserito",IF(M117="","Inserire Isee in colonna M",IF(NETWORKDAYS.INTL(F117,G117,11,'MENU TENDINA'!H$11:H$22)=J117,"ok","")))))),IF(AND(J117=0,F117&gt;0,G117&gt;0),"Inserire n. giorni colonne H/I",""))</f>
        <v/>
      </c>
      <c r="L117" s="142" t="str">
        <f>IF(J117&gt;0,NETWORKDAYS.INTL(F117,G117,11,'MENU TENDINA'!$H$11:$H$22),"")</f>
        <v/>
      </c>
      <c r="M117" s="7"/>
      <c r="N117" s="143">
        <f t="shared" si="40"/>
        <v>0</v>
      </c>
      <c r="O117" s="143">
        <f t="shared" si="41"/>
        <v>0</v>
      </c>
      <c r="P117" s="143">
        <f t="shared" si="42"/>
        <v>0</v>
      </c>
      <c r="Q117" s="143">
        <f t="shared" si="43"/>
        <v>0</v>
      </c>
      <c r="R117" s="25">
        <f t="shared" si="38"/>
        <v>0</v>
      </c>
      <c r="S117" s="24">
        <f t="shared" si="44"/>
        <v>0</v>
      </c>
      <c r="T117" s="144">
        <f t="shared" si="39"/>
        <v>0</v>
      </c>
      <c r="U117" s="144">
        <f t="shared" si="45"/>
        <v>0</v>
      </c>
      <c r="V117" s="145">
        <f t="shared" si="46"/>
        <v>0</v>
      </c>
      <c r="W117" s="144">
        <f t="shared" si="47"/>
        <v>0</v>
      </c>
      <c r="X117" s="145">
        <f t="shared" si="48"/>
        <v>0</v>
      </c>
      <c r="Y117" s="60">
        <f t="shared" si="49"/>
        <v>0</v>
      </c>
      <c r="Z117" s="117">
        <f t="shared" si="50"/>
        <v>0</v>
      </c>
    </row>
    <row r="118" spans="1:26" ht="24.95" customHeight="1" x14ac:dyDescent="0.25">
      <c r="A118" s="55"/>
      <c r="B118" s="2"/>
      <c r="C118" s="2"/>
      <c r="D118" s="3"/>
      <c r="E118" s="4"/>
      <c r="F118" s="5"/>
      <c r="G118" s="5"/>
      <c r="H118" s="6"/>
      <c r="I118" s="6"/>
      <c r="J118" s="141">
        <f t="shared" si="37"/>
        <v>0</v>
      </c>
      <c r="K118" s="223" t="str">
        <f>IF(J118&gt;0,IF(F118="","Inserire periodo in colonne F e G",IF(G118="","Inserire periodo in colonne F e G",IF(H118="","Inserire gg. presenza in colonna H",IF(J118&gt;L118,"Errore n. max giorni! Verificare periodo inserito",IF(M118="","Inserire Isee in colonna M",IF(NETWORKDAYS.INTL(F118,G118,11,'MENU TENDINA'!H$11:H$22)=J118,"ok","")))))),IF(AND(J118=0,F118&gt;0,G118&gt;0),"Inserire n. giorni colonne H/I",""))</f>
        <v/>
      </c>
      <c r="L118" s="142" t="str">
        <f>IF(J118&gt;0,NETWORKDAYS.INTL(F118,G118,11,'MENU TENDINA'!$H$11:$H$22),"")</f>
        <v/>
      </c>
      <c r="M118" s="7"/>
      <c r="N118" s="143">
        <f t="shared" si="40"/>
        <v>0</v>
      </c>
      <c r="O118" s="143">
        <f t="shared" si="41"/>
        <v>0</v>
      </c>
      <c r="P118" s="143">
        <f t="shared" si="42"/>
        <v>0</v>
      </c>
      <c r="Q118" s="143">
        <f t="shared" si="43"/>
        <v>0</v>
      </c>
      <c r="R118" s="25">
        <f t="shared" si="38"/>
        <v>0</v>
      </c>
      <c r="S118" s="24">
        <f t="shared" si="44"/>
        <v>0</v>
      </c>
      <c r="T118" s="144">
        <f t="shared" si="39"/>
        <v>0</v>
      </c>
      <c r="U118" s="144">
        <f t="shared" si="45"/>
        <v>0</v>
      </c>
      <c r="V118" s="145">
        <f t="shared" si="46"/>
        <v>0</v>
      </c>
      <c r="W118" s="144">
        <f t="shared" si="47"/>
        <v>0</v>
      </c>
      <c r="X118" s="145">
        <f t="shared" si="48"/>
        <v>0</v>
      </c>
      <c r="Y118" s="60">
        <f t="shared" si="49"/>
        <v>0</v>
      </c>
      <c r="Z118" s="117">
        <f t="shared" si="50"/>
        <v>0</v>
      </c>
    </row>
    <row r="119" spans="1:26" ht="24.95" customHeight="1" x14ac:dyDescent="0.25">
      <c r="A119" s="55"/>
      <c r="B119" s="2"/>
      <c r="C119" s="2"/>
      <c r="D119" s="3"/>
      <c r="E119" s="4"/>
      <c r="F119" s="5"/>
      <c r="G119" s="5"/>
      <c r="H119" s="6"/>
      <c r="I119" s="6"/>
      <c r="J119" s="141">
        <f t="shared" si="37"/>
        <v>0</v>
      </c>
      <c r="K119" s="223" t="str">
        <f>IF(J119&gt;0,IF(F119="","Inserire periodo in colonne F e G",IF(G119="","Inserire periodo in colonne F e G",IF(H119="","Inserire gg. presenza in colonna H",IF(J119&gt;L119,"Errore n. max giorni! Verificare periodo inserito",IF(M119="","Inserire Isee in colonna M",IF(NETWORKDAYS.INTL(F119,G119,11,'MENU TENDINA'!H$11:H$22)=J119,"ok","")))))),IF(AND(J119=0,F119&gt;0,G119&gt;0),"Inserire n. giorni colonne H/I",""))</f>
        <v/>
      </c>
      <c r="L119" s="142" t="str">
        <f>IF(J119&gt;0,NETWORKDAYS.INTL(F119,G119,11,'MENU TENDINA'!$H$11:$H$22),"")</f>
        <v/>
      </c>
      <c r="M119" s="7"/>
      <c r="N119" s="143">
        <f t="shared" si="40"/>
        <v>0</v>
      </c>
      <c r="O119" s="143">
        <f t="shared" si="41"/>
        <v>0</v>
      </c>
      <c r="P119" s="143">
        <f t="shared" si="42"/>
        <v>0</v>
      </c>
      <c r="Q119" s="143">
        <f t="shared" si="43"/>
        <v>0</v>
      </c>
      <c r="R119" s="25">
        <f t="shared" si="38"/>
        <v>0</v>
      </c>
      <c r="S119" s="24">
        <f t="shared" si="44"/>
        <v>0</v>
      </c>
      <c r="T119" s="144">
        <f t="shared" si="39"/>
        <v>0</v>
      </c>
      <c r="U119" s="144">
        <f t="shared" si="45"/>
        <v>0</v>
      </c>
      <c r="V119" s="145">
        <f t="shared" si="46"/>
        <v>0</v>
      </c>
      <c r="W119" s="144">
        <f t="shared" si="47"/>
        <v>0</v>
      </c>
      <c r="X119" s="145">
        <f t="shared" si="48"/>
        <v>0</v>
      </c>
      <c r="Y119" s="60">
        <f t="shared" si="49"/>
        <v>0</v>
      </c>
      <c r="Z119" s="117">
        <f t="shared" si="50"/>
        <v>0</v>
      </c>
    </row>
    <row r="120" spans="1:26" ht="24.95" customHeight="1" x14ac:dyDescent="0.25">
      <c r="A120" s="55"/>
      <c r="B120" s="2"/>
      <c r="C120" s="2"/>
      <c r="D120" s="3"/>
      <c r="E120" s="4"/>
      <c r="F120" s="5"/>
      <c r="G120" s="5"/>
      <c r="H120" s="6"/>
      <c r="I120" s="6"/>
      <c r="J120" s="141">
        <f t="shared" si="37"/>
        <v>0</v>
      </c>
      <c r="K120" s="223" t="str">
        <f>IF(J120&gt;0,IF(F120="","Inserire periodo in colonne F e G",IF(G120="","Inserire periodo in colonne F e G",IF(H120="","Inserire gg. presenza in colonna H",IF(J120&gt;L120,"Errore n. max giorni! Verificare periodo inserito",IF(M120="","Inserire Isee in colonna M",IF(NETWORKDAYS.INTL(F120,G120,11,'MENU TENDINA'!H$11:H$22)=J120,"ok","")))))),IF(AND(J120=0,F120&gt;0,G120&gt;0),"Inserire n. giorni colonne H/I",""))</f>
        <v/>
      </c>
      <c r="L120" s="142" t="str">
        <f>IF(J120&gt;0,NETWORKDAYS.INTL(F120,G120,11,'MENU TENDINA'!$H$11:$H$22),"")</f>
        <v/>
      </c>
      <c r="M120" s="7"/>
      <c r="N120" s="143">
        <f t="shared" si="40"/>
        <v>0</v>
      </c>
      <c r="O120" s="143">
        <f t="shared" si="41"/>
        <v>0</v>
      </c>
      <c r="P120" s="143">
        <f t="shared" si="42"/>
        <v>0</v>
      </c>
      <c r="Q120" s="143">
        <f t="shared" si="43"/>
        <v>0</v>
      </c>
      <c r="R120" s="25">
        <f t="shared" si="38"/>
        <v>0</v>
      </c>
      <c r="S120" s="24">
        <f t="shared" si="44"/>
        <v>0</v>
      </c>
      <c r="T120" s="144">
        <f t="shared" si="39"/>
        <v>0</v>
      </c>
      <c r="U120" s="144">
        <f t="shared" si="45"/>
        <v>0</v>
      </c>
      <c r="V120" s="145">
        <f t="shared" si="46"/>
        <v>0</v>
      </c>
      <c r="W120" s="144">
        <f t="shared" si="47"/>
        <v>0</v>
      </c>
      <c r="X120" s="145">
        <f t="shared" si="48"/>
        <v>0</v>
      </c>
      <c r="Y120" s="60">
        <f t="shared" si="49"/>
        <v>0</v>
      </c>
      <c r="Z120" s="117">
        <f t="shared" si="50"/>
        <v>0</v>
      </c>
    </row>
    <row r="121" spans="1:26" ht="24.95" customHeight="1" x14ac:dyDescent="0.25">
      <c r="A121" s="55"/>
      <c r="B121" s="2"/>
      <c r="C121" s="2"/>
      <c r="D121" s="3"/>
      <c r="E121" s="4"/>
      <c r="F121" s="5"/>
      <c r="G121" s="5"/>
      <c r="H121" s="6"/>
      <c r="I121" s="6"/>
      <c r="J121" s="141">
        <f t="shared" si="37"/>
        <v>0</v>
      </c>
      <c r="K121" s="223" t="str">
        <f>IF(J121&gt;0,IF(F121="","Inserire periodo in colonne F e G",IF(G121="","Inserire periodo in colonne F e G",IF(H121="","Inserire gg. presenza in colonna H",IF(J121&gt;L121,"Errore n. max giorni! Verificare periodo inserito",IF(M121="","Inserire Isee in colonna M",IF(NETWORKDAYS.INTL(F121,G121,11,'MENU TENDINA'!H$11:H$22)=J121,"ok","")))))),IF(AND(J121=0,F121&gt;0,G121&gt;0),"Inserire n. giorni colonne H/I",""))</f>
        <v/>
      </c>
      <c r="L121" s="142" t="str">
        <f>IF(J121&gt;0,NETWORKDAYS.INTL(F121,G121,11,'MENU TENDINA'!$H$11:$H$22),"")</f>
        <v/>
      </c>
      <c r="M121" s="7"/>
      <c r="N121" s="143">
        <f t="shared" si="40"/>
        <v>0</v>
      </c>
      <c r="O121" s="143">
        <f t="shared" si="41"/>
        <v>0</v>
      </c>
      <c r="P121" s="143">
        <f t="shared" si="42"/>
        <v>0</v>
      </c>
      <c r="Q121" s="143">
        <f t="shared" si="43"/>
        <v>0</v>
      </c>
      <c r="R121" s="25">
        <f t="shared" si="38"/>
        <v>0</v>
      </c>
      <c r="S121" s="24">
        <f t="shared" si="44"/>
        <v>0</v>
      </c>
      <c r="T121" s="144">
        <f t="shared" si="39"/>
        <v>0</v>
      </c>
      <c r="U121" s="144">
        <f t="shared" si="45"/>
        <v>0</v>
      </c>
      <c r="V121" s="145">
        <f t="shared" si="46"/>
        <v>0</v>
      </c>
      <c r="W121" s="144">
        <f t="shared" si="47"/>
        <v>0</v>
      </c>
      <c r="X121" s="145">
        <f t="shared" si="48"/>
        <v>0</v>
      </c>
      <c r="Y121" s="60">
        <f t="shared" si="49"/>
        <v>0</v>
      </c>
      <c r="Z121" s="117">
        <f t="shared" si="50"/>
        <v>0</v>
      </c>
    </row>
    <row r="122" spans="1:26" ht="24.95" customHeight="1" x14ac:dyDescent="0.25">
      <c r="A122" s="55"/>
      <c r="B122" s="2"/>
      <c r="C122" s="2"/>
      <c r="D122" s="3"/>
      <c r="E122" s="4"/>
      <c r="F122" s="5"/>
      <c r="G122" s="5"/>
      <c r="H122" s="6"/>
      <c r="I122" s="6"/>
      <c r="J122" s="141">
        <f t="shared" si="37"/>
        <v>0</v>
      </c>
      <c r="K122" s="223" t="str">
        <f>IF(J122&gt;0,IF(F122="","Inserire periodo in colonne F e G",IF(G122="","Inserire periodo in colonne F e G",IF(H122="","Inserire gg. presenza in colonna H",IF(J122&gt;L122,"Errore n. max giorni! Verificare periodo inserito",IF(M122="","Inserire Isee in colonna M",IF(NETWORKDAYS.INTL(F122,G122,11,'MENU TENDINA'!H$11:H$22)=J122,"ok","")))))),IF(AND(J122=0,F122&gt;0,G122&gt;0),"Inserire n. giorni colonne H/I",""))</f>
        <v/>
      </c>
      <c r="L122" s="142" t="str">
        <f>IF(J122&gt;0,NETWORKDAYS.INTL(F122,G122,11,'MENU TENDINA'!$H$11:$H$22),"")</f>
        <v/>
      </c>
      <c r="M122" s="7"/>
      <c r="N122" s="143">
        <f t="shared" si="40"/>
        <v>0</v>
      </c>
      <c r="O122" s="143">
        <f t="shared" si="41"/>
        <v>0</v>
      </c>
      <c r="P122" s="143">
        <f t="shared" si="42"/>
        <v>0</v>
      </c>
      <c r="Q122" s="143">
        <f t="shared" si="43"/>
        <v>0</v>
      </c>
      <c r="R122" s="25">
        <f t="shared" si="38"/>
        <v>0</v>
      </c>
      <c r="S122" s="24">
        <f t="shared" si="44"/>
        <v>0</v>
      </c>
      <c r="T122" s="144">
        <f t="shared" si="39"/>
        <v>0</v>
      </c>
      <c r="U122" s="144">
        <f t="shared" si="45"/>
        <v>0</v>
      </c>
      <c r="V122" s="145">
        <f t="shared" si="46"/>
        <v>0</v>
      </c>
      <c r="W122" s="144">
        <f t="shared" si="47"/>
        <v>0</v>
      </c>
      <c r="X122" s="145">
        <f t="shared" si="48"/>
        <v>0</v>
      </c>
      <c r="Y122" s="60">
        <f t="shared" si="49"/>
        <v>0</v>
      </c>
      <c r="Z122" s="117">
        <f t="shared" si="50"/>
        <v>0</v>
      </c>
    </row>
    <row r="123" spans="1:26" ht="24.95" customHeight="1" x14ac:dyDescent="0.25">
      <c r="A123" s="55"/>
      <c r="B123" s="2"/>
      <c r="C123" s="2"/>
      <c r="D123" s="3"/>
      <c r="E123" s="4"/>
      <c r="F123" s="5"/>
      <c r="G123" s="5"/>
      <c r="H123" s="6"/>
      <c r="I123" s="6"/>
      <c r="J123" s="141">
        <f t="shared" si="37"/>
        <v>0</v>
      </c>
      <c r="K123" s="223" t="str">
        <f>IF(J123&gt;0,IF(F123="","Inserire periodo in colonne F e G",IF(G123="","Inserire periodo in colonne F e G",IF(H123="","Inserire gg. presenza in colonna H",IF(J123&gt;L123,"Errore n. max giorni! Verificare periodo inserito",IF(M123="","Inserire Isee in colonna M",IF(NETWORKDAYS.INTL(F123,G123,11,'MENU TENDINA'!H$11:H$22)=J123,"ok","")))))),IF(AND(J123=0,F123&gt;0,G123&gt;0),"Inserire n. giorni colonne H/I",""))</f>
        <v/>
      </c>
      <c r="L123" s="142" t="str">
        <f>IF(J123&gt;0,NETWORKDAYS.INTL(F123,G123,11,'MENU TENDINA'!$H$11:$H$22),"")</f>
        <v/>
      </c>
      <c r="M123" s="7"/>
      <c r="N123" s="143">
        <f t="shared" si="40"/>
        <v>0</v>
      </c>
      <c r="O123" s="143">
        <f t="shared" si="41"/>
        <v>0</v>
      </c>
      <c r="P123" s="143">
        <f t="shared" si="42"/>
        <v>0</v>
      </c>
      <c r="Q123" s="143">
        <f t="shared" si="43"/>
        <v>0</v>
      </c>
      <c r="R123" s="25">
        <f t="shared" si="38"/>
        <v>0</v>
      </c>
      <c r="S123" s="24">
        <f t="shared" si="44"/>
        <v>0</v>
      </c>
      <c r="T123" s="144">
        <f t="shared" si="39"/>
        <v>0</v>
      </c>
      <c r="U123" s="144">
        <f t="shared" si="45"/>
        <v>0</v>
      </c>
      <c r="V123" s="145">
        <f t="shared" si="46"/>
        <v>0</v>
      </c>
      <c r="W123" s="144">
        <f t="shared" si="47"/>
        <v>0</v>
      </c>
      <c r="X123" s="145">
        <f t="shared" si="48"/>
        <v>0</v>
      </c>
      <c r="Y123" s="60">
        <f t="shared" si="49"/>
        <v>0</v>
      </c>
      <c r="Z123" s="117">
        <f t="shared" si="50"/>
        <v>0</v>
      </c>
    </row>
    <row r="124" spans="1:26" ht="24.95" customHeight="1" x14ac:dyDescent="0.25">
      <c r="A124" s="55"/>
      <c r="B124" s="2"/>
      <c r="C124" s="2"/>
      <c r="D124" s="3"/>
      <c r="E124" s="4"/>
      <c r="F124" s="5"/>
      <c r="G124" s="5"/>
      <c r="H124" s="6"/>
      <c r="I124" s="6"/>
      <c r="J124" s="141">
        <f t="shared" si="37"/>
        <v>0</v>
      </c>
      <c r="K124" s="223" t="str">
        <f>IF(J124&gt;0,IF(F124="","Inserire periodo in colonne F e G",IF(G124="","Inserire periodo in colonne F e G",IF(H124="","Inserire gg. presenza in colonna H",IF(J124&gt;L124,"Errore n. max giorni! Verificare periodo inserito",IF(M124="","Inserire Isee in colonna M",IF(NETWORKDAYS.INTL(F124,G124,11,'MENU TENDINA'!H$11:H$22)=J124,"ok","")))))),IF(AND(J124=0,F124&gt;0,G124&gt;0),"Inserire n. giorni colonne H/I",""))</f>
        <v/>
      </c>
      <c r="L124" s="142" t="str">
        <f>IF(J124&gt;0,NETWORKDAYS.INTL(F124,G124,11,'MENU TENDINA'!$H$11:$H$22),"")</f>
        <v/>
      </c>
      <c r="M124" s="7"/>
      <c r="N124" s="143">
        <f t="shared" si="40"/>
        <v>0</v>
      </c>
      <c r="O124" s="143">
        <f t="shared" si="41"/>
        <v>0</v>
      </c>
      <c r="P124" s="143">
        <f t="shared" si="42"/>
        <v>0</v>
      </c>
      <c r="Q124" s="143">
        <f t="shared" si="43"/>
        <v>0</v>
      </c>
      <c r="R124" s="25">
        <f t="shared" si="38"/>
        <v>0</v>
      </c>
      <c r="S124" s="24">
        <f t="shared" si="44"/>
        <v>0</v>
      </c>
      <c r="T124" s="144">
        <f t="shared" si="39"/>
        <v>0</v>
      </c>
      <c r="U124" s="144">
        <f t="shared" si="45"/>
        <v>0</v>
      </c>
      <c r="V124" s="145">
        <f t="shared" si="46"/>
        <v>0</v>
      </c>
      <c r="W124" s="144">
        <f t="shared" si="47"/>
        <v>0</v>
      </c>
      <c r="X124" s="145">
        <f t="shared" si="48"/>
        <v>0</v>
      </c>
      <c r="Y124" s="60">
        <f t="shared" si="49"/>
        <v>0</v>
      </c>
      <c r="Z124" s="117">
        <f t="shared" si="50"/>
        <v>0</v>
      </c>
    </row>
    <row r="125" spans="1:26" ht="24.95" customHeight="1" x14ac:dyDescent="0.25">
      <c r="A125" s="55"/>
      <c r="B125" s="2"/>
      <c r="C125" s="2"/>
      <c r="D125" s="3"/>
      <c r="E125" s="4"/>
      <c r="F125" s="5"/>
      <c r="G125" s="5"/>
      <c r="H125" s="6"/>
      <c r="I125" s="6"/>
      <c r="J125" s="141">
        <f t="shared" si="37"/>
        <v>0</v>
      </c>
      <c r="K125" s="223" t="str">
        <f>IF(J125&gt;0,IF(F125="","Inserire periodo in colonne F e G",IF(G125="","Inserire periodo in colonne F e G",IF(H125="","Inserire gg. presenza in colonna H",IF(J125&gt;L125,"Errore n. max giorni! Verificare periodo inserito",IF(M125="","Inserire Isee in colonna M",IF(NETWORKDAYS.INTL(F125,G125,11,'MENU TENDINA'!H$11:H$22)=J125,"ok","")))))),IF(AND(J125=0,F125&gt;0,G125&gt;0),"Inserire n. giorni colonne H/I",""))</f>
        <v/>
      </c>
      <c r="L125" s="142" t="str">
        <f>IF(J125&gt;0,NETWORKDAYS.INTL(F125,G125,11,'MENU TENDINA'!$H$11:$H$22),"")</f>
        <v/>
      </c>
      <c r="M125" s="7"/>
      <c r="N125" s="143">
        <f t="shared" si="40"/>
        <v>0</v>
      </c>
      <c r="O125" s="143">
        <f t="shared" si="41"/>
        <v>0</v>
      </c>
      <c r="P125" s="143">
        <f t="shared" si="42"/>
        <v>0</v>
      </c>
      <c r="Q125" s="143">
        <f t="shared" si="43"/>
        <v>0</v>
      </c>
      <c r="R125" s="25">
        <f t="shared" si="38"/>
        <v>0</v>
      </c>
      <c r="S125" s="24">
        <f t="shared" si="44"/>
        <v>0</v>
      </c>
      <c r="T125" s="144">
        <f t="shared" si="39"/>
        <v>0</v>
      </c>
      <c r="U125" s="144">
        <f t="shared" si="45"/>
        <v>0</v>
      </c>
      <c r="V125" s="145">
        <f t="shared" si="46"/>
        <v>0</v>
      </c>
      <c r="W125" s="144">
        <f t="shared" si="47"/>
        <v>0</v>
      </c>
      <c r="X125" s="145">
        <f t="shared" si="48"/>
        <v>0</v>
      </c>
      <c r="Y125" s="60">
        <f t="shared" si="49"/>
        <v>0</v>
      </c>
      <c r="Z125" s="117">
        <f t="shared" si="50"/>
        <v>0</v>
      </c>
    </row>
    <row r="126" spans="1:26" ht="24.95" customHeight="1" x14ac:dyDescent="0.25">
      <c r="A126" s="55"/>
      <c r="B126" s="2"/>
      <c r="C126" s="2"/>
      <c r="D126" s="3"/>
      <c r="E126" s="4"/>
      <c r="F126" s="5"/>
      <c r="G126" s="5"/>
      <c r="H126" s="6"/>
      <c r="I126" s="6"/>
      <c r="J126" s="141">
        <f t="shared" si="37"/>
        <v>0</v>
      </c>
      <c r="K126" s="223" t="str">
        <f>IF(J126&gt;0,IF(F126="","Inserire periodo in colonne F e G",IF(G126="","Inserire periodo in colonne F e G",IF(H126="","Inserire gg. presenza in colonna H",IF(J126&gt;L126,"Errore n. max giorni! Verificare periodo inserito",IF(M126="","Inserire Isee in colonna M",IF(NETWORKDAYS.INTL(F126,G126,11,'MENU TENDINA'!H$11:H$22)=J126,"ok","")))))),IF(AND(J126=0,F126&gt;0,G126&gt;0),"Inserire n. giorni colonne H/I",""))</f>
        <v/>
      </c>
      <c r="L126" s="142" t="str">
        <f>IF(J126&gt;0,NETWORKDAYS.INTL(F126,G126,11,'MENU TENDINA'!$H$11:$H$22),"")</f>
        <v/>
      </c>
      <c r="M126" s="7"/>
      <c r="N126" s="143">
        <f t="shared" si="40"/>
        <v>0</v>
      </c>
      <c r="O126" s="143">
        <f t="shared" si="41"/>
        <v>0</v>
      </c>
      <c r="P126" s="143">
        <f t="shared" si="42"/>
        <v>0</v>
      </c>
      <c r="Q126" s="143">
        <f t="shared" si="43"/>
        <v>0</v>
      </c>
      <c r="R126" s="25">
        <f t="shared" si="38"/>
        <v>0</v>
      </c>
      <c r="S126" s="24">
        <f t="shared" si="44"/>
        <v>0</v>
      </c>
      <c r="T126" s="144">
        <f t="shared" si="39"/>
        <v>0</v>
      </c>
      <c r="U126" s="144">
        <f t="shared" si="45"/>
        <v>0</v>
      </c>
      <c r="V126" s="145">
        <f t="shared" si="46"/>
        <v>0</v>
      </c>
      <c r="W126" s="144">
        <f t="shared" si="47"/>
        <v>0</v>
      </c>
      <c r="X126" s="145">
        <f t="shared" si="48"/>
        <v>0</v>
      </c>
      <c r="Y126" s="60">
        <f t="shared" si="49"/>
        <v>0</v>
      </c>
      <c r="Z126" s="117">
        <f t="shared" si="50"/>
        <v>0</v>
      </c>
    </row>
    <row r="127" spans="1:26" ht="24.95" customHeight="1" x14ac:dyDescent="0.25">
      <c r="A127" s="55"/>
      <c r="B127" s="2"/>
      <c r="C127" s="2"/>
      <c r="D127" s="3"/>
      <c r="E127" s="4"/>
      <c r="F127" s="5"/>
      <c r="G127" s="5"/>
      <c r="H127" s="6"/>
      <c r="I127" s="6"/>
      <c r="J127" s="141">
        <f t="shared" si="37"/>
        <v>0</v>
      </c>
      <c r="K127" s="223" t="str">
        <f>IF(J127&gt;0,IF(F127="","Inserire periodo in colonne F e G",IF(G127="","Inserire periodo in colonne F e G",IF(H127="","Inserire gg. presenza in colonna H",IF(J127&gt;L127,"Errore n. max giorni! Verificare periodo inserito",IF(M127="","Inserire Isee in colonna M",IF(NETWORKDAYS.INTL(F127,G127,11,'MENU TENDINA'!H$11:H$22)=J127,"ok","")))))),IF(AND(J127=0,F127&gt;0,G127&gt;0),"Inserire n. giorni colonne H/I",""))</f>
        <v/>
      </c>
      <c r="L127" s="142" t="str">
        <f>IF(J127&gt;0,NETWORKDAYS.INTL(F127,G127,11,'MENU TENDINA'!$H$11:$H$22),"")</f>
        <v/>
      </c>
      <c r="M127" s="7"/>
      <c r="N127" s="143">
        <f t="shared" si="40"/>
        <v>0</v>
      </c>
      <c r="O127" s="143">
        <f t="shared" si="41"/>
        <v>0</v>
      </c>
      <c r="P127" s="143">
        <f t="shared" si="42"/>
        <v>0</v>
      </c>
      <c r="Q127" s="143">
        <f t="shared" si="43"/>
        <v>0</v>
      </c>
      <c r="R127" s="25">
        <f t="shared" si="38"/>
        <v>0</v>
      </c>
      <c r="S127" s="24">
        <f t="shared" si="44"/>
        <v>0</v>
      </c>
      <c r="T127" s="144">
        <f t="shared" si="39"/>
        <v>0</v>
      </c>
      <c r="U127" s="144">
        <f t="shared" si="45"/>
        <v>0</v>
      </c>
      <c r="V127" s="145">
        <f t="shared" si="46"/>
        <v>0</v>
      </c>
      <c r="W127" s="144">
        <f t="shared" si="47"/>
        <v>0</v>
      </c>
      <c r="X127" s="145">
        <f t="shared" si="48"/>
        <v>0</v>
      </c>
      <c r="Y127" s="60">
        <f t="shared" si="49"/>
        <v>0</v>
      </c>
      <c r="Z127" s="117">
        <f t="shared" si="50"/>
        <v>0</v>
      </c>
    </row>
    <row r="128" spans="1:26" ht="24.95" customHeight="1" x14ac:dyDescent="0.25">
      <c r="A128" s="55"/>
      <c r="B128" s="2"/>
      <c r="C128" s="2"/>
      <c r="D128" s="3"/>
      <c r="E128" s="4"/>
      <c r="F128" s="5"/>
      <c r="G128" s="5"/>
      <c r="H128" s="6"/>
      <c r="I128" s="6"/>
      <c r="J128" s="141">
        <f t="shared" si="37"/>
        <v>0</v>
      </c>
      <c r="K128" s="223" t="str">
        <f>IF(J128&gt;0,IF(F128="","Inserire periodo in colonne F e G",IF(G128="","Inserire periodo in colonne F e G",IF(H128="","Inserire gg. presenza in colonna H",IF(J128&gt;L128,"Errore n. max giorni! Verificare periodo inserito",IF(M128="","Inserire Isee in colonna M",IF(NETWORKDAYS.INTL(F128,G128,11,'MENU TENDINA'!H$11:H$22)=J128,"ok","")))))),IF(AND(J128=0,F128&gt;0,G128&gt;0),"Inserire n. giorni colonne H/I",""))</f>
        <v/>
      </c>
      <c r="L128" s="142" t="str">
        <f>IF(J128&gt;0,NETWORKDAYS.INTL(F128,G128,11,'MENU TENDINA'!$H$11:$H$22),"")</f>
        <v/>
      </c>
      <c r="M128" s="7"/>
      <c r="N128" s="143">
        <f t="shared" si="40"/>
        <v>0</v>
      </c>
      <c r="O128" s="143">
        <f t="shared" si="41"/>
        <v>0</v>
      </c>
      <c r="P128" s="143">
        <f t="shared" si="42"/>
        <v>0</v>
      </c>
      <c r="Q128" s="143">
        <f t="shared" si="43"/>
        <v>0</v>
      </c>
      <c r="R128" s="25">
        <f t="shared" si="38"/>
        <v>0</v>
      </c>
      <c r="S128" s="24">
        <f t="shared" si="44"/>
        <v>0</v>
      </c>
      <c r="T128" s="144">
        <f t="shared" si="39"/>
        <v>0</v>
      </c>
      <c r="U128" s="144">
        <f t="shared" si="45"/>
        <v>0</v>
      </c>
      <c r="V128" s="145">
        <f t="shared" si="46"/>
        <v>0</v>
      </c>
      <c r="W128" s="144">
        <f t="shared" si="47"/>
        <v>0</v>
      </c>
      <c r="X128" s="145">
        <f t="shared" si="48"/>
        <v>0</v>
      </c>
      <c r="Y128" s="60">
        <f t="shared" si="49"/>
        <v>0</v>
      </c>
      <c r="Z128" s="117">
        <f t="shared" si="50"/>
        <v>0</v>
      </c>
    </row>
    <row r="129" spans="1:26" ht="24.95" customHeight="1" x14ac:dyDescent="0.25">
      <c r="A129" s="55"/>
      <c r="B129" s="2"/>
      <c r="C129" s="2"/>
      <c r="D129" s="3"/>
      <c r="E129" s="4"/>
      <c r="F129" s="5"/>
      <c r="G129" s="5"/>
      <c r="H129" s="6"/>
      <c r="I129" s="6"/>
      <c r="J129" s="141">
        <f t="shared" si="37"/>
        <v>0</v>
      </c>
      <c r="K129" s="223" t="str">
        <f>IF(J129&gt;0,IF(F129="","Inserire periodo in colonne F e G",IF(G129="","Inserire periodo in colonne F e G",IF(H129="","Inserire gg. presenza in colonna H",IF(J129&gt;L129,"Errore n. max giorni! Verificare periodo inserito",IF(M129="","Inserire Isee in colonna M",IF(NETWORKDAYS.INTL(F129,G129,11,'MENU TENDINA'!H$11:H$22)=J129,"ok","")))))),IF(AND(J129=0,F129&gt;0,G129&gt;0),"Inserire n. giorni colonne H/I",""))</f>
        <v/>
      </c>
      <c r="L129" s="142" t="str">
        <f>IF(J129&gt;0,NETWORKDAYS.INTL(F129,G129,11,'MENU TENDINA'!$H$11:$H$22),"")</f>
        <v/>
      </c>
      <c r="M129" s="7"/>
      <c r="N129" s="143">
        <f t="shared" si="40"/>
        <v>0</v>
      </c>
      <c r="O129" s="143">
        <f t="shared" si="41"/>
        <v>0</v>
      </c>
      <c r="P129" s="143">
        <f t="shared" si="42"/>
        <v>0</v>
      </c>
      <c r="Q129" s="143">
        <f t="shared" si="43"/>
        <v>0</v>
      </c>
      <c r="R129" s="25">
        <f t="shared" si="38"/>
        <v>0</v>
      </c>
      <c r="S129" s="24">
        <f t="shared" si="44"/>
        <v>0</v>
      </c>
      <c r="T129" s="144">
        <f t="shared" si="39"/>
        <v>0</v>
      </c>
      <c r="U129" s="144">
        <f t="shared" si="45"/>
        <v>0</v>
      </c>
      <c r="V129" s="145">
        <f t="shared" si="46"/>
        <v>0</v>
      </c>
      <c r="W129" s="144">
        <f t="shared" si="47"/>
        <v>0</v>
      </c>
      <c r="X129" s="145">
        <f t="shared" si="48"/>
        <v>0</v>
      </c>
      <c r="Y129" s="60">
        <f t="shared" si="49"/>
        <v>0</v>
      </c>
      <c r="Z129" s="117">
        <f t="shared" si="50"/>
        <v>0</v>
      </c>
    </row>
    <row r="130" spans="1:26" ht="24.95" customHeight="1" x14ac:dyDescent="0.25">
      <c r="A130" s="55"/>
      <c r="B130" s="2"/>
      <c r="C130" s="2"/>
      <c r="D130" s="3"/>
      <c r="E130" s="4"/>
      <c r="F130" s="5"/>
      <c r="G130" s="5"/>
      <c r="H130" s="6"/>
      <c r="I130" s="6"/>
      <c r="J130" s="141">
        <f t="shared" si="37"/>
        <v>0</v>
      </c>
      <c r="K130" s="223" t="str">
        <f>IF(J130&gt;0,IF(F130="","Inserire periodo in colonne F e G",IF(G130="","Inserire periodo in colonne F e G",IF(H130="","Inserire gg. presenza in colonna H",IF(J130&gt;L130,"Errore n. max giorni! Verificare periodo inserito",IF(M130="","Inserire Isee in colonna M",IF(NETWORKDAYS.INTL(F130,G130,11,'MENU TENDINA'!H$11:H$22)=J130,"ok","")))))),IF(AND(J130=0,F130&gt;0,G130&gt;0),"Inserire n. giorni colonne H/I",""))</f>
        <v/>
      </c>
      <c r="L130" s="142" t="str">
        <f>IF(J130&gt;0,NETWORKDAYS.INTL(F130,G130,11,'MENU TENDINA'!$H$11:$H$22),"")</f>
        <v/>
      </c>
      <c r="M130" s="7"/>
      <c r="N130" s="143">
        <f t="shared" si="40"/>
        <v>0</v>
      </c>
      <c r="O130" s="143">
        <f t="shared" si="41"/>
        <v>0</v>
      </c>
      <c r="P130" s="143">
        <f t="shared" si="42"/>
        <v>0</v>
      </c>
      <c r="Q130" s="143">
        <f t="shared" si="43"/>
        <v>0</v>
      </c>
      <c r="R130" s="25">
        <f t="shared" si="38"/>
        <v>0</v>
      </c>
      <c r="S130" s="24">
        <f t="shared" si="44"/>
        <v>0</v>
      </c>
      <c r="T130" s="144">
        <f t="shared" si="39"/>
        <v>0</v>
      </c>
      <c r="U130" s="144">
        <f t="shared" si="45"/>
        <v>0</v>
      </c>
      <c r="V130" s="145">
        <f t="shared" si="46"/>
        <v>0</v>
      </c>
      <c r="W130" s="144">
        <f t="shared" si="47"/>
        <v>0</v>
      </c>
      <c r="X130" s="145">
        <f t="shared" si="48"/>
        <v>0</v>
      </c>
      <c r="Y130" s="60">
        <f t="shared" si="49"/>
        <v>0</v>
      </c>
      <c r="Z130" s="117">
        <f t="shared" si="50"/>
        <v>0</v>
      </c>
    </row>
    <row r="131" spans="1:26" ht="24.95" customHeight="1" x14ac:dyDescent="0.25">
      <c r="A131" s="55"/>
      <c r="B131" s="2"/>
      <c r="C131" s="2"/>
      <c r="D131" s="3"/>
      <c r="E131" s="4"/>
      <c r="F131" s="5"/>
      <c r="G131" s="5"/>
      <c r="H131" s="6"/>
      <c r="I131" s="6"/>
      <c r="J131" s="141">
        <f t="shared" si="37"/>
        <v>0</v>
      </c>
      <c r="K131" s="223" t="str">
        <f>IF(J131&gt;0,IF(F131="","Inserire periodo in colonne F e G",IF(G131="","Inserire periodo in colonne F e G",IF(H131="","Inserire gg. presenza in colonna H",IF(J131&gt;L131,"Errore n. max giorni! Verificare periodo inserito",IF(M131="","Inserire Isee in colonna M",IF(NETWORKDAYS.INTL(F131,G131,11,'MENU TENDINA'!H$11:H$22)=J131,"ok","")))))),IF(AND(J131=0,F131&gt;0,G131&gt;0),"Inserire n. giorni colonne H/I",""))</f>
        <v/>
      </c>
      <c r="L131" s="142" t="str">
        <f>IF(J131&gt;0,NETWORKDAYS.INTL(F131,G131,11,'MENU TENDINA'!$H$11:$H$22),"")</f>
        <v/>
      </c>
      <c r="M131" s="7"/>
      <c r="N131" s="143">
        <f t="shared" si="40"/>
        <v>0</v>
      </c>
      <c r="O131" s="143">
        <f t="shared" si="41"/>
        <v>0</v>
      </c>
      <c r="P131" s="143">
        <f t="shared" si="42"/>
        <v>0</v>
      </c>
      <c r="Q131" s="143">
        <f t="shared" si="43"/>
        <v>0</v>
      </c>
      <c r="R131" s="25">
        <f t="shared" si="38"/>
        <v>0</v>
      </c>
      <c r="S131" s="24">
        <f t="shared" si="44"/>
        <v>0</v>
      </c>
      <c r="T131" s="144">
        <f t="shared" si="39"/>
        <v>0</v>
      </c>
      <c r="U131" s="144">
        <f t="shared" si="45"/>
        <v>0</v>
      </c>
      <c r="V131" s="145">
        <f t="shared" si="46"/>
        <v>0</v>
      </c>
      <c r="W131" s="144">
        <f t="shared" si="47"/>
        <v>0</v>
      </c>
      <c r="X131" s="145">
        <f t="shared" si="48"/>
        <v>0</v>
      </c>
      <c r="Y131" s="60">
        <f t="shared" si="49"/>
        <v>0</v>
      </c>
      <c r="Z131" s="117">
        <f t="shared" si="50"/>
        <v>0</v>
      </c>
    </row>
    <row r="132" spans="1:26" ht="24.95" customHeight="1" x14ac:dyDescent="0.25">
      <c r="A132" s="55"/>
      <c r="B132" s="2"/>
      <c r="C132" s="2"/>
      <c r="D132" s="3"/>
      <c r="E132" s="4"/>
      <c r="F132" s="5"/>
      <c r="G132" s="5"/>
      <c r="H132" s="6"/>
      <c r="I132" s="6"/>
      <c r="J132" s="141">
        <f t="shared" si="37"/>
        <v>0</v>
      </c>
      <c r="K132" s="223" t="str">
        <f>IF(J132&gt;0,IF(F132="","Inserire periodo in colonne F e G",IF(G132="","Inserire periodo in colonne F e G",IF(H132="","Inserire gg. presenza in colonna H",IF(J132&gt;L132,"Errore n. max giorni! Verificare periodo inserito",IF(M132="","Inserire Isee in colonna M",IF(NETWORKDAYS.INTL(F132,G132,11,'MENU TENDINA'!H$11:H$22)=J132,"ok","")))))),IF(AND(J132=0,F132&gt;0,G132&gt;0),"Inserire n. giorni colonne H/I",""))</f>
        <v/>
      </c>
      <c r="L132" s="142" t="str">
        <f>IF(J132&gt;0,NETWORKDAYS.INTL(F132,G132,11,'MENU TENDINA'!$H$11:$H$22),"")</f>
        <v/>
      </c>
      <c r="M132" s="7"/>
      <c r="N132" s="143">
        <f t="shared" si="40"/>
        <v>0</v>
      </c>
      <c r="O132" s="143">
        <f t="shared" si="41"/>
        <v>0</v>
      </c>
      <c r="P132" s="143">
        <f t="shared" si="42"/>
        <v>0</v>
      </c>
      <c r="Q132" s="143">
        <f t="shared" si="43"/>
        <v>0</v>
      </c>
      <c r="R132" s="25">
        <f t="shared" si="38"/>
        <v>0</v>
      </c>
      <c r="S132" s="24">
        <f t="shared" si="44"/>
        <v>0</v>
      </c>
      <c r="T132" s="144">
        <f t="shared" si="39"/>
        <v>0</v>
      </c>
      <c r="U132" s="144">
        <f t="shared" si="45"/>
        <v>0</v>
      </c>
      <c r="V132" s="145">
        <f t="shared" si="46"/>
        <v>0</v>
      </c>
      <c r="W132" s="144">
        <f t="shared" si="47"/>
        <v>0</v>
      </c>
      <c r="X132" s="145">
        <f t="shared" si="48"/>
        <v>0</v>
      </c>
      <c r="Y132" s="60">
        <f t="shared" si="49"/>
        <v>0</v>
      </c>
      <c r="Z132" s="117">
        <f t="shared" si="50"/>
        <v>0</v>
      </c>
    </row>
    <row r="133" spans="1:26" ht="24.95" customHeight="1" x14ac:dyDescent="0.25">
      <c r="A133" s="55"/>
      <c r="B133" s="2"/>
      <c r="C133" s="2"/>
      <c r="D133" s="3"/>
      <c r="E133" s="4"/>
      <c r="F133" s="5"/>
      <c r="G133" s="5"/>
      <c r="H133" s="6"/>
      <c r="I133" s="6"/>
      <c r="J133" s="141">
        <f t="shared" si="37"/>
        <v>0</v>
      </c>
      <c r="K133" s="223" t="str">
        <f>IF(J133&gt;0,IF(F133="","Inserire periodo in colonne F e G",IF(G133="","Inserire periodo in colonne F e G",IF(H133="","Inserire gg. presenza in colonna H",IF(J133&gt;L133,"Errore n. max giorni! Verificare periodo inserito",IF(M133="","Inserire Isee in colonna M",IF(NETWORKDAYS.INTL(F133,G133,11,'MENU TENDINA'!H$11:H$22)=J133,"ok","")))))),IF(AND(J133=0,F133&gt;0,G133&gt;0),"Inserire n. giorni colonne H/I",""))</f>
        <v/>
      </c>
      <c r="L133" s="142" t="str">
        <f>IF(J133&gt;0,NETWORKDAYS.INTL(F133,G133,11,'MENU TENDINA'!$H$11:$H$22),"")</f>
        <v/>
      </c>
      <c r="M133" s="7"/>
      <c r="N133" s="143">
        <f t="shared" si="40"/>
        <v>0</v>
      </c>
      <c r="O133" s="143">
        <f t="shared" si="41"/>
        <v>0</v>
      </c>
      <c r="P133" s="143">
        <f t="shared" si="42"/>
        <v>0</v>
      </c>
      <c r="Q133" s="143">
        <f t="shared" si="43"/>
        <v>0</v>
      </c>
      <c r="R133" s="25">
        <f t="shared" si="38"/>
        <v>0</v>
      </c>
      <c r="S133" s="24">
        <f t="shared" si="44"/>
        <v>0</v>
      </c>
      <c r="T133" s="144">
        <f t="shared" si="39"/>
        <v>0</v>
      </c>
      <c r="U133" s="144">
        <f t="shared" si="45"/>
        <v>0</v>
      </c>
      <c r="V133" s="145">
        <f t="shared" si="46"/>
        <v>0</v>
      </c>
      <c r="W133" s="144">
        <f t="shared" si="47"/>
        <v>0</v>
      </c>
      <c r="X133" s="145">
        <f t="shared" si="48"/>
        <v>0</v>
      </c>
      <c r="Y133" s="60">
        <f t="shared" si="49"/>
        <v>0</v>
      </c>
      <c r="Z133" s="117">
        <f t="shared" si="50"/>
        <v>0</v>
      </c>
    </row>
    <row r="134" spans="1:26" ht="24.95" customHeight="1" x14ac:dyDescent="0.25">
      <c r="A134" s="55"/>
      <c r="B134" s="2"/>
      <c r="C134" s="2"/>
      <c r="D134" s="3"/>
      <c r="E134" s="4"/>
      <c r="F134" s="5"/>
      <c r="G134" s="5"/>
      <c r="H134" s="6"/>
      <c r="I134" s="6"/>
      <c r="J134" s="141">
        <f t="shared" si="37"/>
        <v>0</v>
      </c>
      <c r="K134" s="223" t="str">
        <f>IF(J134&gt;0,IF(F134="","Inserire periodo in colonne F e G",IF(G134="","Inserire periodo in colonne F e G",IF(H134="","Inserire gg. presenza in colonna H",IF(J134&gt;L134,"Errore n. max giorni! Verificare periodo inserito",IF(M134="","Inserire Isee in colonna M",IF(NETWORKDAYS.INTL(F134,G134,11,'MENU TENDINA'!H$11:H$22)=J134,"ok","")))))),IF(AND(J134=0,F134&gt;0,G134&gt;0),"Inserire n. giorni colonne H/I",""))</f>
        <v/>
      </c>
      <c r="L134" s="142" t="str">
        <f>IF(J134&gt;0,NETWORKDAYS.INTL(F134,G134,11,'MENU TENDINA'!$H$11:$H$22),"")</f>
        <v/>
      </c>
      <c r="M134" s="7"/>
      <c r="N134" s="143">
        <f t="shared" ref="N134:N149" si="51">IF(H134&gt;0,30.78,0)</f>
        <v>0</v>
      </c>
      <c r="O134" s="143">
        <f t="shared" ref="O134:O149" si="52">IF(I134&gt;0,20.29,0)</f>
        <v>0</v>
      </c>
      <c r="P134" s="143">
        <f t="shared" ref="P134:P149" si="53">ROUND(H134*N134,2)</f>
        <v>0</v>
      </c>
      <c r="Q134" s="143">
        <f t="shared" ref="Q134:Q149" si="54">ROUND(I134*O134,2)</f>
        <v>0</v>
      </c>
      <c r="R134" s="25">
        <f t="shared" si="38"/>
        <v>0</v>
      </c>
      <c r="S134" s="24">
        <f t="shared" ref="S134:S149" si="55">IF(M134=0,0,IF((M134&lt;5000),5000,M134))</f>
        <v>0</v>
      </c>
      <c r="T134" s="144">
        <f t="shared" si="39"/>
        <v>0</v>
      </c>
      <c r="U134" s="144">
        <f t="shared" ref="U134:U149" si="56">IF(H134&gt;0,ROUND((T134*N134),2),0)</f>
        <v>0</v>
      </c>
      <c r="V134" s="145">
        <f t="shared" ref="V134:V149" si="57">IF(H134&gt;0,ROUND(N134-U134,2),0)</f>
        <v>0</v>
      </c>
      <c r="W134" s="144">
        <f t="shared" ref="W134:W149" si="58">IF(I134&gt;0,(ROUND((T134*O134),2)),0)</f>
        <v>0</v>
      </c>
      <c r="X134" s="145">
        <f t="shared" ref="X134:X149" si="59">IF(I134&gt;0,ROUND(O134-W134,2),0)</f>
        <v>0</v>
      </c>
      <c r="Y134" s="60">
        <f t="shared" ref="Y134:Y149" si="60">ROUND((U134*H134)+(W134*I134),2)</f>
        <v>0</v>
      </c>
      <c r="Z134" s="117">
        <f t="shared" ref="Z134:Z149" si="61">IF(J134&gt;0,ROUND((V134*H134)+(X134*I134),2),0)</f>
        <v>0</v>
      </c>
    </row>
    <row r="135" spans="1:26" ht="24.95" customHeight="1" x14ac:dyDescent="0.25">
      <c r="A135" s="55"/>
      <c r="B135" s="2"/>
      <c r="C135" s="2"/>
      <c r="D135" s="3"/>
      <c r="E135" s="4"/>
      <c r="F135" s="5"/>
      <c r="G135" s="5"/>
      <c r="H135" s="6"/>
      <c r="I135" s="6"/>
      <c r="J135" s="141">
        <f t="shared" ref="J135:J149" si="62">H135+I135</f>
        <v>0</v>
      </c>
      <c r="K135" s="223" t="str">
        <f>IF(J135&gt;0,IF(F135="","Inserire periodo in colonne F e G",IF(G135="","Inserire periodo in colonne F e G",IF(H135="","Inserire gg. presenza in colonna H",IF(J135&gt;L135,"Errore n. max giorni! Verificare periodo inserito",IF(M135="","Inserire Isee in colonna M",IF(NETWORKDAYS.INTL(F135,G135,11,'MENU TENDINA'!H$11:H$22)=J135,"ok","")))))),IF(AND(J135=0,F135&gt;0,G135&gt;0),"Inserire n. giorni colonne H/I",""))</f>
        <v/>
      </c>
      <c r="L135" s="142" t="str">
        <f>IF(J135&gt;0,NETWORKDAYS.INTL(F135,G135,11,'MENU TENDINA'!$H$11:$H$22),"")</f>
        <v/>
      </c>
      <c r="M135" s="7"/>
      <c r="N135" s="143">
        <f t="shared" si="51"/>
        <v>0</v>
      </c>
      <c r="O135" s="143">
        <f t="shared" si="52"/>
        <v>0</v>
      </c>
      <c r="P135" s="143">
        <f t="shared" si="53"/>
        <v>0</v>
      </c>
      <c r="Q135" s="143">
        <f t="shared" si="54"/>
        <v>0</v>
      </c>
      <c r="R135" s="25">
        <f t="shared" ref="R135:R149" si="63">ROUND(P135+Q135,2)</f>
        <v>0</v>
      </c>
      <c r="S135" s="24">
        <f t="shared" si="55"/>
        <v>0</v>
      </c>
      <c r="T135" s="144">
        <f t="shared" ref="T135:T149" si="64">IF(S135=0,0,ROUND((S135-5000)/(20000-5000),2))</f>
        <v>0</v>
      </c>
      <c r="U135" s="144">
        <f t="shared" si="56"/>
        <v>0</v>
      </c>
      <c r="V135" s="145">
        <f t="shared" si="57"/>
        <v>0</v>
      </c>
      <c r="W135" s="144">
        <f t="shared" si="58"/>
        <v>0</v>
      </c>
      <c r="X135" s="145">
        <f t="shared" si="59"/>
        <v>0</v>
      </c>
      <c r="Y135" s="60">
        <f t="shared" si="60"/>
        <v>0</v>
      </c>
      <c r="Z135" s="117">
        <f t="shared" si="61"/>
        <v>0</v>
      </c>
    </row>
    <row r="136" spans="1:26" ht="24.95" customHeight="1" x14ac:dyDescent="0.25">
      <c r="A136" s="55"/>
      <c r="B136" s="2"/>
      <c r="C136" s="2"/>
      <c r="D136" s="3"/>
      <c r="E136" s="4"/>
      <c r="F136" s="5"/>
      <c r="G136" s="5"/>
      <c r="H136" s="6"/>
      <c r="I136" s="6"/>
      <c r="J136" s="141">
        <f t="shared" si="62"/>
        <v>0</v>
      </c>
      <c r="K136" s="223" t="str">
        <f>IF(J136&gt;0,IF(F136="","Inserire periodo in colonne F e G",IF(G136="","Inserire periodo in colonne F e G",IF(H136="","Inserire gg. presenza in colonna H",IF(J136&gt;L136,"Errore n. max giorni! Verificare periodo inserito",IF(M136="","Inserire Isee in colonna M",IF(NETWORKDAYS.INTL(F136,G136,11,'MENU TENDINA'!H$11:H$22)=J136,"ok","")))))),IF(AND(J136=0,F136&gt;0,G136&gt;0),"Inserire n. giorni colonne H/I",""))</f>
        <v/>
      </c>
      <c r="L136" s="142" t="str">
        <f>IF(J136&gt;0,NETWORKDAYS.INTL(F136,G136,11,'MENU TENDINA'!$H$11:$H$22),"")</f>
        <v/>
      </c>
      <c r="M136" s="7"/>
      <c r="N136" s="143">
        <f t="shared" si="51"/>
        <v>0</v>
      </c>
      <c r="O136" s="143">
        <f t="shared" si="52"/>
        <v>0</v>
      </c>
      <c r="P136" s="143">
        <f t="shared" si="53"/>
        <v>0</v>
      </c>
      <c r="Q136" s="143">
        <f t="shared" si="54"/>
        <v>0</v>
      </c>
      <c r="R136" s="25">
        <f t="shared" si="63"/>
        <v>0</v>
      </c>
      <c r="S136" s="24">
        <f t="shared" si="55"/>
        <v>0</v>
      </c>
      <c r="T136" s="144">
        <f t="shared" si="64"/>
        <v>0</v>
      </c>
      <c r="U136" s="144">
        <f t="shared" si="56"/>
        <v>0</v>
      </c>
      <c r="V136" s="145">
        <f t="shared" si="57"/>
        <v>0</v>
      </c>
      <c r="W136" s="144">
        <f t="shared" si="58"/>
        <v>0</v>
      </c>
      <c r="X136" s="145">
        <f t="shared" si="59"/>
        <v>0</v>
      </c>
      <c r="Y136" s="60">
        <f t="shared" si="60"/>
        <v>0</v>
      </c>
      <c r="Z136" s="117">
        <f t="shared" si="61"/>
        <v>0</v>
      </c>
    </row>
    <row r="137" spans="1:26" ht="24.95" customHeight="1" x14ac:dyDescent="0.25">
      <c r="A137" s="55"/>
      <c r="B137" s="2"/>
      <c r="C137" s="2"/>
      <c r="D137" s="3"/>
      <c r="E137" s="4"/>
      <c r="F137" s="5"/>
      <c r="G137" s="5"/>
      <c r="H137" s="6"/>
      <c r="I137" s="6"/>
      <c r="J137" s="141">
        <f t="shared" si="62"/>
        <v>0</v>
      </c>
      <c r="K137" s="223" t="str">
        <f>IF(J137&gt;0,IF(F137="","Inserire periodo in colonne F e G",IF(G137="","Inserire periodo in colonne F e G",IF(H137="","Inserire gg. presenza in colonna H",IF(J137&gt;L137,"Errore n. max giorni! Verificare periodo inserito",IF(M137="","Inserire Isee in colonna M",IF(NETWORKDAYS.INTL(F137,G137,11,'MENU TENDINA'!H$11:H$22)=J137,"ok","")))))),IF(AND(J137=0,F137&gt;0,G137&gt;0),"Inserire n. giorni colonne H/I",""))</f>
        <v/>
      </c>
      <c r="L137" s="142" t="str">
        <f>IF(J137&gt;0,NETWORKDAYS.INTL(F137,G137,11,'MENU TENDINA'!$H$11:$H$22),"")</f>
        <v/>
      </c>
      <c r="M137" s="7"/>
      <c r="N137" s="143">
        <f t="shared" si="51"/>
        <v>0</v>
      </c>
      <c r="O137" s="143">
        <f t="shared" si="52"/>
        <v>0</v>
      </c>
      <c r="P137" s="143">
        <f t="shared" si="53"/>
        <v>0</v>
      </c>
      <c r="Q137" s="143">
        <f t="shared" si="54"/>
        <v>0</v>
      </c>
      <c r="R137" s="25">
        <f t="shared" si="63"/>
        <v>0</v>
      </c>
      <c r="S137" s="24">
        <f t="shared" si="55"/>
        <v>0</v>
      </c>
      <c r="T137" s="144">
        <f t="shared" si="64"/>
        <v>0</v>
      </c>
      <c r="U137" s="144">
        <f t="shared" si="56"/>
        <v>0</v>
      </c>
      <c r="V137" s="145">
        <f t="shared" si="57"/>
        <v>0</v>
      </c>
      <c r="W137" s="144">
        <f t="shared" si="58"/>
        <v>0</v>
      </c>
      <c r="X137" s="145">
        <f t="shared" si="59"/>
        <v>0</v>
      </c>
      <c r="Y137" s="60">
        <f t="shared" si="60"/>
        <v>0</v>
      </c>
      <c r="Z137" s="117">
        <f t="shared" si="61"/>
        <v>0</v>
      </c>
    </row>
    <row r="138" spans="1:26" ht="24.95" customHeight="1" x14ac:dyDescent="0.25">
      <c r="A138" s="55"/>
      <c r="B138" s="2"/>
      <c r="C138" s="2"/>
      <c r="D138" s="3"/>
      <c r="E138" s="4"/>
      <c r="F138" s="5"/>
      <c r="G138" s="5"/>
      <c r="H138" s="6"/>
      <c r="I138" s="6"/>
      <c r="J138" s="141">
        <f t="shared" si="62"/>
        <v>0</v>
      </c>
      <c r="K138" s="223" t="str">
        <f>IF(J138&gt;0,IF(F138="","Inserire periodo in colonne F e G",IF(G138="","Inserire periodo in colonne F e G",IF(H138="","Inserire gg. presenza in colonna H",IF(J138&gt;L138,"Errore n. max giorni! Verificare periodo inserito",IF(M138="","Inserire Isee in colonna M",IF(NETWORKDAYS.INTL(F138,G138,11,'MENU TENDINA'!H$11:H$22)=J138,"ok","")))))),IF(AND(J138=0,F138&gt;0,G138&gt;0),"Inserire n. giorni colonne H/I",""))</f>
        <v/>
      </c>
      <c r="L138" s="142" t="str">
        <f>IF(J138&gt;0,NETWORKDAYS.INTL(F138,G138,11,'MENU TENDINA'!$H$11:$H$22),"")</f>
        <v/>
      </c>
      <c r="M138" s="7"/>
      <c r="N138" s="143">
        <f t="shared" si="51"/>
        <v>0</v>
      </c>
      <c r="O138" s="143">
        <f t="shared" si="52"/>
        <v>0</v>
      </c>
      <c r="P138" s="143">
        <f t="shared" si="53"/>
        <v>0</v>
      </c>
      <c r="Q138" s="143">
        <f t="shared" si="54"/>
        <v>0</v>
      </c>
      <c r="R138" s="25">
        <f t="shared" si="63"/>
        <v>0</v>
      </c>
      <c r="S138" s="24">
        <f t="shared" si="55"/>
        <v>0</v>
      </c>
      <c r="T138" s="144">
        <f t="shared" si="64"/>
        <v>0</v>
      </c>
      <c r="U138" s="144">
        <f t="shared" si="56"/>
        <v>0</v>
      </c>
      <c r="V138" s="145">
        <f t="shared" si="57"/>
        <v>0</v>
      </c>
      <c r="W138" s="144">
        <f t="shared" si="58"/>
        <v>0</v>
      </c>
      <c r="X138" s="145">
        <f t="shared" si="59"/>
        <v>0</v>
      </c>
      <c r="Y138" s="60">
        <f t="shared" si="60"/>
        <v>0</v>
      </c>
      <c r="Z138" s="117">
        <f t="shared" si="61"/>
        <v>0</v>
      </c>
    </row>
    <row r="139" spans="1:26" ht="24.95" customHeight="1" x14ac:dyDescent="0.25">
      <c r="A139" s="55"/>
      <c r="B139" s="2"/>
      <c r="C139" s="2"/>
      <c r="D139" s="3"/>
      <c r="E139" s="4"/>
      <c r="F139" s="5"/>
      <c r="G139" s="5"/>
      <c r="H139" s="6"/>
      <c r="I139" s="6"/>
      <c r="J139" s="141">
        <f t="shared" si="62"/>
        <v>0</v>
      </c>
      <c r="K139" s="223" t="str">
        <f>IF(J139&gt;0,IF(F139="","Inserire periodo in colonne F e G",IF(G139="","Inserire periodo in colonne F e G",IF(H139="","Inserire gg. presenza in colonna H",IF(J139&gt;L139,"Errore n. max giorni! Verificare periodo inserito",IF(M139="","Inserire Isee in colonna M",IF(NETWORKDAYS.INTL(F139,G139,11,'MENU TENDINA'!H$11:H$22)=J139,"ok","")))))),IF(AND(J139=0,F139&gt;0,G139&gt;0),"Inserire n. giorni colonne H/I",""))</f>
        <v/>
      </c>
      <c r="L139" s="142" t="str">
        <f>IF(J139&gt;0,NETWORKDAYS.INTL(F139,G139,11,'MENU TENDINA'!$H$11:$H$22),"")</f>
        <v/>
      </c>
      <c r="M139" s="7"/>
      <c r="N139" s="143">
        <f t="shared" si="51"/>
        <v>0</v>
      </c>
      <c r="O139" s="143">
        <f t="shared" si="52"/>
        <v>0</v>
      </c>
      <c r="P139" s="143">
        <f t="shared" si="53"/>
        <v>0</v>
      </c>
      <c r="Q139" s="143">
        <f t="shared" si="54"/>
        <v>0</v>
      </c>
      <c r="R139" s="25">
        <f t="shared" si="63"/>
        <v>0</v>
      </c>
      <c r="S139" s="24">
        <f t="shared" si="55"/>
        <v>0</v>
      </c>
      <c r="T139" s="144">
        <f t="shared" si="64"/>
        <v>0</v>
      </c>
      <c r="U139" s="144">
        <f t="shared" si="56"/>
        <v>0</v>
      </c>
      <c r="V139" s="145">
        <f t="shared" si="57"/>
        <v>0</v>
      </c>
      <c r="W139" s="144">
        <f t="shared" si="58"/>
        <v>0</v>
      </c>
      <c r="X139" s="145">
        <f t="shared" si="59"/>
        <v>0</v>
      </c>
      <c r="Y139" s="60">
        <f t="shared" si="60"/>
        <v>0</v>
      </c>
      <c r="Z139" s="117">
        <f t="shared" si="61"/>
        <v>0</v>
      </c>
    </row>
    <row r="140" spans="1:26" ht="24.95" customHeight="1" x14ac:dyDescent="0.25">
      <c r="A140" s="55"/>
      <c r="B140" s="2"/>
      <c r="C140" s="2"/>
      <c r="D140" s="3"/>
      <c r="E140" s="4"/>
      <c r="F140" s="5"/>
      <c r="G140" s="5"/>
      <c r="H140" s="6"/>
      <c r="I140" s="6"/>
      <c r="J140" s="141">
        <f t="shared" si="62"/>
        <v>0</v>
      </c>
      <c r="K140" s="223" t="str">
        <f>IF(J140&gt;0,IF(F140="","Inserire periodo in colonne F e G",IF(G140="","Inserire periodo in colonne F e G",IF(H140="","Inserire gg. presenza in colonna H",IF(J140&gt;L140,"Errore n. max giorni! Verificare periodo inserito",IF(M140="","Inserire Isee in colonna M",IF(NETWORKDAYS.INTL(F140,G140,11,'MENU TENDINA'!H$11:H$22)=J140,"ok","")))))),IF(AND(J140=0,F140&gt;0,G140&gt;0),"Inserire n. giorni colonne H/I",""))</f>
        <v/>
      </c>
      <c r="L140" s="142" t="str">
        <f>IF(J140&gt;0,NETWORKDAYS.INTL(F140,G140,11,'MENU TENDINA'!$H$11:$H$22),"")</f>
        <v/>
      </c>
      <c r="M140" s="7"/>
      <c r="N140" s="143">
        <f t="shared" si="51"/>
        <v>0</v>
      </c>
      <c r="O140" s="143">
        <f t="shared" si="52"/>
        <v>0</v>
      </c>
      <c r="P140" s="143">
        <f t="shared" si="53"/>
        <v>0</v>
      </c>
      <c r="Q140" s="143">
        <f t="shared" si="54"/>
        <v>0</v>
      </c>
      <c r="R140" s="25">
        <f t="shared" si="63"/>
        <v>0</v>
      </c>
      <c r="S140" s="24">
        <f t="shared" si="55"/>
        <v>0</v>
      </c>
      <c r="T140" s="144">
        <f t="shared" si="64"/>
        <v>0</v>
      </c>
      <c r="U140" s="144">
        <f t="shared" si="56"/>
        <v>0</v>
      </c>
      <c r="V140" s="145">
        <f t="shared" si="57"/>
        <v>0</v>
      </c>
      <c r="W140" s="144">
        <f t="shared" si="58"/>
        <v>0</v>
      </c>
      <c r="X140" s="145">
        <f t="shared" si="59"/>
        <v>0</v>
      </c>
      <c r="Y140" s="60">
        <f t="shared" si="60"/>
        <v>0</v>
      </c>
      <c r="Z140" s="117">
        <f t="shared" si="61"/>
        <v>0</v>
      </c>
    </row>
    <row r="141" spans="1:26" ht="24.95" customHeight="1" x14ac:dyDescent="0.25">
      <c r="A141" s="55"/>
      <c r="B141" s="2"/>
      <c r="C141" s="2"/>
      <c r="D141" s="3"/>
      <c r="E141" s="4"/>
      <c r="F141" s="5"/>
      <c r="G141" s="5"/>
      <c r="H141" s="6"/>
      <c r="I141" s="6"/>
      <c r="J141" s="141">
        <f t="shared" si="62"/>
        <v>0</v>
      </c>
      <c r="K141" s="223" t="str">
        <f>IF(J141&gt;0,IF(F141="","Inserire periodo in colonne F e G",IF(G141="","Inserire periodo in colonne F e G",IF(H141="","Inserire gg. presenza in colonna H",IF(J141&gt;L141,"Errore n. max giorni! Verificare periodo inserito",IF(M141="","Inserire Isee in colonna M",IF(NETWORKDAYS.INTL(F141,G141,11,'MENU TENDINA'!H$11:H$22)=J141,"ok","")))))),IF(AND(J141=0,F141&gt;0,G141&gt;0),"Inserire n. giorni colonne H/I",""))</f>
        <v/>
      </c>
      <c r="L141" s="142" t="str">
        <f>IF(J141&gt;0,NETWORKDAYS.INTL(F141,G141,11,'MENU TENDINA'!$H$11:$H$22),"")</f>
        <v/>
      </c>
      <c r="M141" s="7"/>
      <c r="N141" s="143">
        <f t="shared" si="51"/>
        <v>0</v>
      </c>
      <c r="O141" s="143">
        <f t="shared" si="52"/>
        <v>0</v>
      </c>
      <c r="P141" s="143">
        <f t="shared" si="53"/>
        <v>0</v>
      </c>
      <c r="Q141" s="143">
        <f t="shared" si="54"/>
        <v>0</v>
      </c>
      <c r="R141" s="25">
        <f t="shared" si="63"/>
        <v>0</v>
      </c>
      <c r="S141" s="24">
        <f t="shared" si="55"/>
        <v>0</v>
      </c>
      <c r="T141" s="144">
        <f t="shared" si="64"/>
        <v>0</v>
      </c>
      <c r="U141" s="144">
        <f t="shared" si="56"/>
        <v>0</v>
      </c>
      <c r="V141" s="145">
        <f t="shared" si="57"/>
        <v>0</v>
      </c>
      <c r="W141" s="144">
        <f t="shared" si="58"/>
        <v>0</v>
      </c>
      <c r="X141" s="145">
        <f t="shared" si="59"/>
        <v>0</v>
      </c>
      <c r="Y141" s="60">
        <f t="shared" si="60"/>
        <v>0</v>
      </c>
      <c r="Z141" s="117">
        <f t="shared" si="61"/>
        <v>0</v>
      </c>
    </row>
    <row r="142" spans="1:26" ht="24.95" customHeight="1" x14ac:dyDescent="0.25">
      <c r="A142" s="55"/>
      <c r="B142" s="2"/>
      <c r="C142" s="2"/>
      <c r="D142" s="3"/>
      <c r="E142" s="4"/>
      <c r="F142" s="5"/>
      <c r="G142" s="5"/>
      <c r="H142" s="6"/>
      <c r="I142" s="6"/>
      <c r="J142" s="141">
        <f t="shared" si="62"/>
        <v>0</v>
      </c>
      <c r="K142" s="223" t="str">
        <f>IF(J142&gt;0,IF(F142="","Inserire periodo in colonne F e G",IF(G142="","Inserire periodo in colonne F e G",IF(H142="","Inserire gg. presenza in colonna H",IF(J142&gt;L142,"Errore n. max giorni! Verificare periodo inserito",IF(M142="","Inserire Isee in colonna M",IF(NETWORKDAYS.INTL(F142,G142,11,'MENU TENDINA'!H$11:H$22)=J142,"ok","")))))),IF(AND(J142=0,F142&gt;0,G142&gt;0),"Inserire n. giorni colonne H/I",""))</f>
        <v/>
      </c>
      <c r="L142" s="142" t="str">
        <f>IF(J142&gt;0,NETWORKDAYS.INTL(F142,G142,11,'MENU TENDINA'!$H$11:$H$22),"")</f>
        <v/>
      </c>
      <c r="M142" s="7"/>
      <c r="N142" s="143">
        <f t="shared" si="51"/>
        <v>0</v>
      </c>
      <c r="O142" s="143">
        <f t="shared" si="52"/>
        <v>0</v>
      </c>
      <c r="P142" s="143">
        <f t="shared" si="53"/>
        <v>0</v>
      </c>
      <c r="Q142" s="143">
        <f t="shared" si="54"/>
        <v>0</v>
      </c>
      <c r="R142" s="25">
        <f t="shared" si="63"/>
        <v>0</v>
      </c>
      <c r="S142" s="24">
        <f t="shared" si="55"/>
        <v>0</v>
      </c>
      <c r="T142" s="144">
        <f t="shared" si="64"/>
        <v>0</v>
      </c>
      <c r="U142" s="144">
        <f t="shared" si="56"/>
        <v>0</v>
      </c>
      <c r="V142" s="145">
        <f t="shared" si="57"/>
        <v>0</v>
      </c>
      <c r="W142" s="144">
        <f t="shared" si="58"/>
        <v>0</v>
      </c>
      <c r="X142" s="145">
        <f t="shared" si="59"/>
        <v>0</v>
      </c>
      <c r="Y142" s="60">
        <f t="shared" si="60"/>
        <v>0</v>
      </c>
      <c r="Z142" s="117">
        <f t="shared" si="61"/>
        <v>0</v>
      </c>
    </row>
    <row r="143" spans="1:26" ht="24.95" customHeight="1" x14ac:dyDescent="0.25">
      <c r="A143" s="55"/>
      <c r="B143" s="2"/>
      <c r="C143" s="2"/>
      <c r="D143" s="3"/>
      <c r="E143" s="4"/>
      <c r="F143" s="5"/>
      <c r="G143" s="5"/>
      <c r="H143" s="6"/>
      <c r="I143" s="6"/>
      <c r="J143" s="141">
        <f t="shared" si="62"/>
        <v>0</v>
      </c>
      <c r="K143" s="223" t="str">
        <f>IF(J143&gt;0,IF(F143="","Inserire periodo in colonne F e G",IF(G143="","Inserire periodo in colonne F e G",IF(H143="","Inserire gg. presenza in colonna H",IF(J143&gt;L143,"Errore n. max giorni! Verificare periodo inserito",IF(M143="","Inserire Isee in colonna M",IF(NETWORKDAYS.INTL(F143,G143,11,'MENU TENDINA'!H$11:H$22)=J143,"ok","")))))),IF(AND(J143=0,F143&gt;0,G143&gt;0),"Inserire n. giorni colonne H/I",""))</f>
        <v/>
      </c>
      <c r="L143" s="142" t="str">
        <f>IF(J143&gt;0,NETWORKDAYS.INTL(F143,G143,11,'MENU TENDINA'!$H$11:$H$22),"")</f>
        <v/>
      </c>
      <c r="M143" s="7"/>
      <c r="N143" s="143">
        <f t="shared" si="51"/>
        <v>0</v>
      </c>
      <c r="O143" s="143">
        <f t="shared" si="52"/>
        <v>0</v>
      </c>
      <c r="P143" s="143">
        <f t="shared" si="53"/>
        <v>0</v>
      </c>
      <c r="Q143" s="143">
        <f t="shared" si="54"/>
        <v>0</v>
      </c>
      <c r="R143" s="25">
        <f t="shared" si="63"/>
        <v>0</v>
      </c>
      <c r="S143" s="24">
        <f t="shared" si="55"/>
        <v>0</v>
      </c>
      <c r="T143" s="144">
        <f t="shared" si="64"/>
        <v>0</v>
      </c>
      <c r="U143" s="144">
        <f t="shared" si="56"/>
        <v>0</v>
      </c>
      <c r="V143" s="145">
        <f t="shared" si="57"/>
        <v>0</v>
      </c>
      <c r="W143" s="144">
        <f t="shared" si="58"/>
        <v>0</v>
      </c>
      <c r="X143" s="145">
        <f t="shared" si="59"/>
        <v>0</v>
      </c>
      <c r="Y143" s="60">
        <f t="shared" si="60"/>
        <v>0</v>
      </c>
      <c r="Z143" s="117">
        <f t="shared" si="61"/>
        <v>0</v>
      </c>
    </row>
    <row r="144" spans="1:26" ht="24.95" customHeight="1" x14ac:dyDescent="0.25">
      <c r="A144" s="55"/>
      <c r="B144" s="2"/>
      <c r="C144" s="2"/>
      <c r="D144" s="3"/>
      <c r="E144" s="4"/>
      <c r="F144" s="5"/>
      <c r="G144" s="5"/>
      <c r="H144" s="6"/>
      <c r="I144" s="6"/>
      <c r="J144" s="141">
        <f t="shared" si="62"/>
        <v>0</v>
      </c>
      <c r="K144" s="223" t="str">
        <f>IF(J144&gt;0,IF(F144="","Inserire periodo in colonne F e G",IF(G144="","Inserire periodo in colonne F e G",IF(H144="","Inserire gg. presenza in colonna H",IF(J144&gt;L144,"Errore n. max giorni! Verificare periodo inserito",IF(M144="","Inserire Isee in colonna M",IF(NETWORKDAYS.INTL(F144,G144,11,'MENU TENDINA'!H$11:H$22)=J144,"ok","")))))),IF(AND(J144=0,F144&gt;0,G144&gt;0),"Inserire n. giorni colonne H/I",""))</f>
        <v/>
      </c>
      <c r="L144" s="142" t="str">
        <f>IF(J144&gt;0,NETWORKDAYS.INTL(F144,G144,11,'MENU TENDINA'!$H$11:$H$22),"")</f>
        <v/>
      </c>
      <c r="M144" s="7"/>
      <c r="N144" s="143">
        <f t="shared" si="51"/>
        <v>0</v>
      </c>
      <c r="O144" s="143">
        <f t="shared" si="52"/>
        <v>0</v>
      </c>
      <c r="P144" s="143">
        <f t="shared" si="53"/>
        <v>0</v>
      </c>
      <c r="Q144" s="143">
        <f t="shared" si="54"/>
        <v>0</v>
      </c>
      <c r="R144" s="25">
        <f t="shared" si="63"/>
        <v>0</v>
      </c>
      <c r="S144" s="24">
        <f t="shared" si="55"/>
        <v>0</v>
      </c>
      <c r="T144" s="144">
        <f t="shared" si="64"/>
        <v>0</v>
      </c>
      <c r="U144" s="144">
        <f t="shared" si="56"/>
        <v>0</v>
      </c>
      <c r="V144" s="145">
        <f t="shared" si="57"/>
        <v>0</v>
      </c>
      <c r="W144" s="144">
        <f t="shared" si="58"/>
        <v>0</v>
      </c>
      <c r="X144" s="145">
        <f t="shared" si="59"/>
        <v>0</v>
      </c>
      <c r="Y144" s="60">
        <f t="shared" si="60"/>
        <v>0</v>
      </c>
      <c r="Z144" s="117">
        <f t="shared" si="61"/>
        <v>0</v>
      </c>
    </row>
    <row r="145" spans="1:26" ht="24.95" customHeight="1" x14ac:dyDescent="0.25">
      <c r="A145" s="55"/>
      <c r="B145" s="2"/>
      <c r="C145" s="2"/>
      <c r="D145" s="3"/>
      <c r="E145" s="4"/>
      <c r="F145" s="5"/>
      <c r="G145" s="5"/>
      <c r="H145" s="6"/>
      <c r="I145" s="6"/>
      <c r="J145" s="141">
        <f t="shared" si="62"/>
        <v>0</v>
      </c>
      <c r="K145" s="223" t="str">
        <f>IF(J145&gt;0,IF(F145="","Inserire periodo in colonne F e G",IF(G145="","Inserire periodo in colonne F e G",IF(H145="","Inserire gg. presenza in colonna H",IF(J145&gt;L145,"Errore n. max giorni! Verificare periodo inserito",IF(M145="","Inserire Isee in colonna M",IF(NETWORKDAYS.INTL(F145,G145,11,'MENU TENDINA'!H$11:H$22)=J145,"ok","")))))),IF(AND(J145=0,F145&gt;0,G145&gt;0),"Inserire n. giorni colonne H/I",""))</f>
        <v/>
      </c>
      <c r="L145" s="142" t="str">
        <f>IF(J145&gt;0,NETWORKDAYS.INTL(F145,G145,11,'MENU TENDINA'!$H$11:$H$22),"")</f>
        <v/>
      </c>
      <c r="M145" s="7"/>
      <c r="N145" s="143">
        <f t="shared" si="51"/>
        <v>0</v>
      </c>
      <c r="O145" s="143">
        <f t="shared" si="52"/>
        <v>0</v>
      </c>
      <c r="P145" s="143">
        <f t="shared" si="53"/>
        <v>0</v>
      </c>
      <c r="Q145" s="143">
        <f t="shared" si="54"/>
        <v>0</v>
      </c>
      <c r="R145" s="25">
        <f t="shared" si="63"/>
        <v>0</v>
      </c>
      <c r="S145" s="24">
        <f t="shared" si="55"/>
        <v>0</v>
      </c>
      <c r="T145" s="144">
        <f t="shared" si="64"/>
        <v>0</v>
      </c>
      <c r="U145" s="144">
        <f t="shared" si="56"/>
        <v>0</v>
      </c>
      <c r="V145" s="145">
        <f t="shared" si="57"/>
        <v>0</v>
      </c>
      <c r="W145" s="144">
        <f t="shared" si="58"/>
        <v>0</v>
      </c>
      <c r="X145" s="145">
        <f t="shared" si="59"/>
        <v>0</v>
      </c>
      <c r="Y145" s="60">
        <f t="shared" si="60"/>
        <v>0</v>
      </c>
      <c r="Z145" s="117">
        <f t="shared" si="61"/>
        <v>0</v>
      </c>
    </row>
    <row r="146" spans="1:26" ht="24.75" customHeight="1" x14ac:dyDescent="0.25">
      <c r="A146" s="55"/>
      <c r="B146" s="2"/>
      <c r="C146" s="2"/>
      <c r="D146" s="3"/>
      <c r="E146" s="4"/>
      <c r="F146" s="5"/>
      <c r="G146" s="5"/>
      <c r="H146" s="6"/>
      <c r="I146" s="6"/>
      <c r="J146" s="141">
        <f t="shared" si="62"/>
        <v>0</v>
      </c>
      <c r="K146" s="223" t="str">
        <f>IF(J146&gt;0,IF(F146="","Inserire periodo in colonne F e G",IF(G146="","Inserire periodo in colonne F e G",IF(H146="","Inserire gg. presenza in colonna H",IF(J146&gt;L146,"Errore n. max giorni! Verificare periodo inserito",IF(M146="","Inserire Isee in colonna M",IF(NETWORKDAYS.INTL(F146,G146,11,'MENU TENDINA'!H$11:H$22)=J146,"ok","")))))),IF(AND(J146=0,F146&gt;0,G146&gt;0),"Inserire n. giorni colonne H/I",""))</f>
        <v/>
      </c>
      <c r="L146" s="142" t="str">
        <f>IF(J146&gt;0,NETWORKDAYS.INTL(F146,G146,11,'MENU TENDINA'!$H$11:$H$22),"")</f>
        <v/>
      </c>
      <c r="M146" s="7"/>
      <c r="N146" s="143">
        <f t="shared" si="51"/>
        <v>0</v>
      </c>
      <c r="O146" s="143">
        <f t="shared" si="52"/>
        <v>0</v>
      </c>
      <c r="P146" s="143">
        <f t="shared" si="53"/>
        <v>0</v>
      </c>
      <c r="Q146" s="143">
        <f t="shared" si="54"/>
        <v>0</v>
      </c>
      <c r="R146" s="25">
        <f t="shared" si="63"/>
        <v>0</v>
      </c>
      <c r="S146" s="24">
        <f t="shared" si="55"/>
        <v>0</v>
      </c>
      <c r="T146" s="144">
        <f t="shared" si="64"/>
        <v>0</v>
      </c>
      <c r="U146" s="144">
        <f t="shared" si="56"/>
        <v>0</v>
      </c>
      <c r="V146" s="145">
        <f t="shared" si="57"/>
        <v>0</v>
      </c>
      <c r="W146" s="144">
        <f t="shared" si="58"/>
        <v>0</v>
      </c>
      <c r="X146" s="145">
        <f t="shared" si="59"/>
        <v>0</v>
      </c>
      <c r="Y146" s="60">
        <f t="shared" si="60"/>
        <v>0</v>
      </c>
      <c r="Z146" s="117">
        <f t="shared" si="61"/>
        <v>0</v>
      </c>
    </row>
    <row r="147" spans="1:26" ht="24.75" customHeight="1" x14ac:dyDescent="0.25">
      <c r="A147" s="55"/>
      <c r="B147" s="2"/>
      <c r="C147" s="2"/>
      <c r="D147" s="3"/>
      <c r="E147" s="4"/>
      <c r="F147" s="5"/>
      <c r="G147" s="5"/>
      <c r="H147" s="6"/>
      <c r="I147" s="6"/>
      <c r="J147" s="141">
        <f t="shared" si="62"/>
        <v>0</v>
      </c>
      <c r="K147" s="223" t="str">
        <f>IF(J147&gt;0,IF(F147="","Inserire periodo in colonne F e G",IF(G147="","Inserire periodo in colonne F e G",IF(H147="","Inserire gg. presenza in colonna H",IF(J147&gt;L147,"Errore n. max giorni! Verificare periodo inserito",IF(M147="","Inserire Isee in colonna M",IF(NETWORKDAYS.INTL(F147,G147,11,'MENU TENDINA'!H$11:H$22)=J147,"ok","")))))),IF(AND(J147=0,F147&gt;0,G147&gt;0),"Inserire n. giorni colonne H/I",""))</f>
        <v/>
      </c>
      <c r="L147" s="142" t="str">
        <f>IF(J147&gt;0,NETWORKDAYS.INTL(F147,G147,11,'MENU TENDINA'!$H$11:$H$22),"")</f>
        <v/>
      </c>
      <c r="M147" s="7"/>
      <c r="N147" s="143">
        <f t="shared" si="51"/>
        <v>0</v>
      </c>
      <c r="O147" s="143">
        <f t="shared" si="52"/>
        <v>0</v>
      </c>
      <c r="P147" s="143">
        <f t="shared" si="53"/>
        <v>0</v>
      </c>
      <c r="Q147" s="143">
        <f t="shared" si="54"/>
        <v>0</v>
      </c>
      <c r="R147" s="25">
        <f t="shared" si="63"/>
        <v>0</v>
      </c>
      <c r="S147" s="24">
        <f t="shared" si="55"/>
        <v>0</v>
      </c>
      <c r="T147" s="144">
        <f t="shared" si="64"/>
        <v>0</v>
      </c>
      <c r="U147" s="144">
        <f t="shared" si="56"/>
        <v>0</v>
      </c>
      <c r="V147" s="145">
        <f t="shared" si="57"/>
        <v>0</v>
      </c>
      <c r="W147" s="144">
        <f t="shared" si="58"/>
        <v>0</v>
      </c>
      <c r="X147" s="145">
        <f t="shared" si="59"/>
        <v>0</v>
      </c>
      <c r="Y147" s="60">
        <f t="shared" si="60"/>
        <v>0</v>
      </c>
      <c r="Z147" s="117">
        <f t="shared" si="61"/>
        <v>0</v>
      </c>
    </row>
    <row r="148" spans="1:26" ht="24.95" customHeight="1" x14ac:dyDescent="0.25">
      <c r="A148" s="55"/>
      <c r="B148" s="2"/>
      <c r="C148" s="2"/>
      <c r="D148" s="3"/>
      <c r="E148" s="4"/>
      <c r="F148" s="5"/>
      <c r="G148" s="5"/>
      <c r="H148" s="6"/>
      <c r="I148" s="6"/>
      <c r="J148" s="141">
        <f t="shared" si="62"/>
        <v>0</v>
      </c>
      <c r="K148" s="223" t="str">
        <f>IF(J148&gt;0,IF(F148="","Inserire periodo in colonne F e G",IF(G148="","Inserire periodo in colonne F e G",IF(H148="","Inserire gg. presenza in colonna H",IF(J148&gt;L148,"Errore n. max giorni! Verificare periodo inserito",IF(M148="","Inserire Isee in colonna M",IF(NETWORKDAYS.INTL(F148,G148,11,'MENU TENDINA'!H$11:H$22)=J148,"ok","")))))),IF(AND(J148=0,F148&gt;0,G148&gt;0),"Inserire n. giorni colonne H/I",""))</f>
        <v/>
      </c>
      <c r="L148" s="142" t="str">
        <f>IF(J148&gt;0,NETWORKDAYS.INTL(F148,G148,11,'MENU TENDINA'!$H$11:$H$22),"")</f>
        <v/>
      </c>
      <c r="M148" s="7"/>
      <c r="N148" s="143">
        <f t="shared" si="51"/>
        <v>0</v>
      </c>
      <c r="O148" s="143">
        <f t="shared" si="52"/>
        <v>0</v>
      </c>
      <c r="P148" s="143">
        <f t="shared" si="53"/>
        <v>0</v>
      </c>
      <c r="Q148" s="143">
        <f t="shared" si="54"/>
        <v>0</v>
      </c>
      <c r="R148" s="25">
        <f t="shared" si="63"/>
        <v>0</v>
      </c>
      <c r="S148" s="24">
        <f t="shared" si="55"/>
        <v>0</v>
      </c>
      <c r="T148" s="144">
        <f t="shared" si="64"/>
        <v>0</v>
      </c>
      <c r="U148" s="144">
        <f t="shared" si="56"/>
        <v>0</v>
      </c>
      <c r="V148" s="145">
        <f t="shared" si="57"/>
        <v>0</v>
      </c>
      <c r="W148" s="144">
        <f t="shared" si="58"/>
        <v>0</v>
      </c>
      <c r="X148" s="145">
        <f t="shared" si="59"/>
        <v>0</v>
      </c>
      <c r="Y148" s="60">
        <f t="shared" si="60"/>
        <v>0</v>
      </c>
      <c r="Z148" s="117">
        <f t="shared" si="61"/>
        <v>0</v>
      </c>
    </row>
    <row r="149" spans="1:26" ht="24.95" customHeight="1" thickBot="1" x14ac:dyDescent="0.3">
      <c r="A149" s="55"/>
      <c r="B149" s="2"/>
      <c r="C149" s="2"/>
      <c r="D149" s="3"/>
      <c r="E149" s="4"/>
      <c r="F149" s="5"/>
      <c r="G149" s="5"/>
      <c r="H149" s="6"/>
      <c r="I149" s="6"/>
      <c r="J149" s="141">
        <f t="shared" si="62"/>
        <v>0</v>
      </c>
      <c r="K149" s="223" t="str">
        <f>IF(J149&gt;0,IF(F149="","Inserire periodo in colonne F e G",IF(G149="","Inserire periodo in colonne F e G",IF(H149="","Inserire gg. presenza in colonna H",IF(J149&gt;L149,"Errore n. max giorni! Verificare periodo inserito",IF(M149="","Inserire Isee in colonna M",IF(NETWORKDAYS.INTL(F149,G149,11,'MENU TENDINA'!H$11:H$22)=J149,"ok","")))))),IF(AND(J149=0,F149&gt;0,G149&gt;0),"Inserire n. giorni colonne H/I",""))</f>
        <v/>
      </c>
      <c r="L149" s="142" t="str">
        <f>IF(J149&gt;0,NETWORKDAYS.INTL(F149,G149,11,'MENU TENDINA'!$H$11:$H$22),"")</f>
        <v/>
      </c>
      <c r="M149" s="7"/>
      <c r="N149" s="143">
        <f t="shared" si="51"/>
        <v>0</v>
      </c>
      <c r="O149" s="143">
        <f t="shared" si="52"/>
        <v>0</v>
      </c>
      <c r="P149" s="143">
        <f t="shared" si="53"/>
        <v>0</v>
      </c>
      <c r="Q149" s="143">
        <f t="shared" si="54"/>
        <v>0</v>
      </c>
      <c r="R149" s="25">
        <f t="shared" si="63"/>
        <v>0</v>
      </c>
      <c r="S149" s="24">
        <f t="shared" si="55"/>
        <v>0</v>
      </c>
      <c r="T149" s="144">
        <f t="shared" si="64"/>
        <v>0</v>
      </c>
      <c r="U149" s="144">
        <f t="shared" si="56"/>
        <v>0</v>
      </c>
      <c r="V149" s="145">
        <f t="shared" si="57"/>
        <v>0</v>
      </c>
      <c r="W149" s="144">
        <f t="shared" si="58"/>
        <v>0</v>
      </c>
      <c r="X149" s="145">
        <f t="shared" si="59"/>
        <v>0</v>
      </c>
      <c r="Y149" s="60">
        <f t="shared" si="60"/>
        <v>0</v>
      </c>
      <c r="Z149" s="117">
        <f t="shared" si="61"/>
        <v>0</v>
      </c>
    </row>
    <row r="150" spans="1:26" s="47" customFormat="1" ht="44.25" customHeight="1" thickBot="1" x14ac:dyDescent="0.4">
      <c r="A150" s="155">
        <f>IF(SUM(A6:A149)&gt;0,LARGE($A$6:$A$149,1),0)</f>
        <v>0</v>
      </c>
      <c r="B150" s="48"/>
      <c r="C150" s="48"/>
      <c r="D150" s="49"/>
      <c r="E150" s="50"/>
      <c r="F150" s="51"/>
      <c r="G150" s="51"/>
      <c r="H150" s="61"/>
      <c r="I150" s="62"/>
      <c r="J150" s="50"/>
      <c r="K150" s="50"/>
      <c r="L150" s="51"/>
      <c r="M150" s="52"/>
      <c r="N150" s="51"/>
      <c r="O150" s="51"/>
      <c r="P150" s="51"/>
      <c r="Q150" s="51"/>
      <c r="R150" s="63">
        <f>ROUND(SUM(R6:R149),2)</f>
        <v>0</v>
      </c>
      <c r="S150" s="51"/>
      <c r="T150" s="51"/>
      <c r="U150" s="51"/>
      <c r="V150" s="49"/>
      <c r="W150" s="51"/>
      <c r="X150" s="49"/>
      <c r="Y150" s="54">
        <f>ROUND(SUM(Y6:Y149),2)</f>
        <v>0</v>
      </c>
      <c r="Z150" s="54">
        <f>ROUND(SUM(Z6:Z149),2)</f>
        <v>0</v>
      </c>
    </row>
  </sheetData>
  <sheetProtection algorithmName="SHA-512" hashValue="bdagIvlg8GHrXjFy5H59wAt1CPnEeq+E3Cx1fCkG+Qjxt7LEK070yx2IgBP24tPsFgc4rgTqoPcvWm/WQ5Q3rA==" saltValue="yiGoFnGxgNcBCCKKdT849A==" spinCount="100000" sheet="1" objects="1" scenarios="1"/>
  <mergeCells count="9">
    <mergeCell ref="A3:Z3"/>
    <mergeCell ref="B4:C4"/>
    <mergeCell ref="D4:E4"/>
    <mergeCell ref="F4:G4"/>
    <mergeCell ref="N4:O4"/>
    <mergeCell ref="P4:R4"/>
    <mergeCell ref="S4:T4"/>
    <mergeCell ref="U4:Z4"/>
    <mergeCell ref="H4:K4"/>
  </mergeCells>
  <conditionalFormatting sqref="H150">
    <cfRule type="cellIs" dxfId="6" priority="11" operator="equal">
      <formula>"Errore! Verificare Giorni"</formula>
    </cfRule>
    <cfRule type="cellIs" dxfId="5" priority="12" operator="equal">
      <formula>"Errore!"</formula>
    </cfRule>
  </conditionalFormatting>
  <conditionalFormatting sqref="K6:K149">
    <cfRule type="cellIs" dxfId="4" priority="14" operator="notEqual">
      <formula>"ok"</formula>
    </cfRule>
    <cfRule type="cellIs" dxfId="3" priority="15" operator="equal">
      <formula>"Errore!"</formula>
    </cfRule>
    <cfRule type="cellIs" dxfId="2" priority="16" operator="equal">
      <formula>"Errore! Verificare Giorni"</formula>
    </cfRule>
  </conditionalFormatting>
  <conditionalFormatting sqref="R150">
    <cfRule type="cellIs" dxfId="1" priority="5" operator="equal">
      <formula>"Errore! Verificare Giorni"</formula>
    </cfRule>
    <cfRule type="cellIs" dxfId="0" priority="6" operator="equal">
      <formula>"Errore!"</formula>
    </cfRule>
  </conditionalFormatting>
  <dataValidations xWindow="878" yWindow="481" count="12">
    <dataValidation type="date" allowBlank="1" showInputMessage="1" showErrorMessage="1" sqref="WVK982845:WVL983186 WLO982845:WLP983186 F65341:G65682 IY65341:IZ65682 SU65341:SV65682 ACQ65341:ACR65682 AMM65341:AMN65682 AWI65341:AWJ65682 BGE65341:BGF65682 BQA65341:BQB65682 BZW65341:BZX65682 CJS65341:CJT65682 CTO65341:CTP65682 DDK65341:DDL65682 DNG65341:DNH65682 DXC65341:DXD65682 EGY65341:EGZ65682 EQU65341:EQV65682 FAQ65341:FAR65682 FKM65341:FKN65682 FUI65341:FUJ65682 GEE65341:GEF65682 GOA65341:GOB65682 GXW65341:GXX65682 HHS65341:HHT65682 HRO65341:HRP65682 IBK65341:IBL65682 ILG65341:ILH65682 IVC65341:IVD65682 JEY65341:JEZ65682 JOU65341:JOV65682 JYQ65341:JYR65682 KIM65341:KIN65682 KSI65341:KSJ65682 LCE65341:LCF65682 LMA65341:LMB65682 LVW65341:LVX65682 MFS65341:MFT65682 MPO65341:MPP65682 MZK65341:MZL65682 NJG65341:NJH65682 NTC65341:NTD65682 OCY65341:OCZ65682 OMU65341:OMV65682 OWQ65341:OWR65682 PGM65341:PGN65682 PQI65341:PQJ65682 QAE65341:QAF65682 QKA65341:QKB65682 QTW65341:QTX65682 RDS65341:RDT65682 RNO65341:RNP65682 RXK65341:RXL65682 SHG65341:SHH65682 SRC65341:SRD65682 TAY65341:TAZ65682 TKU65341:TKV65682 TUQ65341:TUR65682 UEM65341:UEN65682 UOI65341:UOJ65682 UYE65341:UYF65682 VIA65341:VIB65682 VRW65341:VRX65682 WBS65341:WBT65682 WLO65341:WLP65682 WVK65341:WVL65682 F130877:G131218 IY130877:IZ131218 SU130877:SV131218 ACQ130877:ACR131218 AMM130877:AMN131218 AWI130877:AWJ131218 BGE130877:BGF131218 BQA130877:BQB131218 BZW130877:BZX131218 CJS130877:CJT131218 CTO130877:CTP131218 DDK130877:DDL131218 DNG130877:DNH131218 DXC130877:DXD131218 EGY130877:EGZ131218 EQU130877:EQV131218 FAQ130877:FAR131218 FKM130877:FKN131218 FUI130877:FUJ131218 GEE130877:GEF131218 GOA130877:GOB131218 GXW130877:GXX131218 HHS130877:HHT131218 HRO130877:HRP131218 IBK130877:IBL131218 ILG130877:ILH131218 IVC130877:IVD131218 JEY130877:JEZ131218 JOU130877:JOV131218 JYQ130877:JYR131218 KIM130877:KIN131218 KSI130877:KSJ131218 LCE130877:LCF131218 LMA130877:LMB131218 LVW130877:LVX131218 MFS130877:MFT131218 MPO130877:MPP131218 MZK130877:MZL131218 NJG130877:NJH131218 NTC130877:NTD131218 OCY130877:OCZ131218 OMU130877:OMV131218 OWQ130877:OWR131218 PGM130877:PGN131218 PQI130877:PQJ131218 QAE130877:QAF131218 QKA130877:QKB131218 QTW130877:QTX131218 RDS130877:RDT131218 RNO130877:RNP131218 RXK130877:RXL131218 SHG130877:SHH131218 SRC130877:SRD131218 TAY130877:TAZ131218 TKU130877:TKV131218 TUQ130877:TUR131218 UEM130877:UEN131218 UOI130877:UOJ131218 UYE130877:UYF131218 VIA130877:VIB131218 VRW130877:VRX131218 WBS130877:WBT131218 WLO130877:WLP131218 WVK130877:WVL131218 F196413:G196754 IY196413:IZ196754 SU196413:SV196754 ACQ196413:ACR196754 AMM196413:AMN196754 AWI196413:AWJ196754 BGE196413:BGF196754 BQA196413:BQB196754 BZW196413:BZX196754 CJS196413:CJT196754 CTO196413:CTP196754 DDK196413:DDL196754 DNG196413:DNH196754 DXC196413:DXD196754 EGY196413:EGZ196754 EQU196413:EQV196754 FAQ196413:FAR196754 FKM196413:FKN196754 FUI196413:FUJ196754 GEE196413:GEF196754 GOA196413:GOB196754 GXW196413:GXX196754 HHS196413:HHT196754 HRO196413:HRP196754 IBK196413:IBL196754 ILG196413:ILH196754 IVC196413:IVD196754 JEY196413:JEZ196754 JOU196413:JOV196754 JYQ196413:JYR196754 KIM196413:KIN196754 KSI196413:KSJ196754 LCE196413:LCF196754 LMA196413:LMB196754 LVW196413:LVX196754 MFS196413:MFT196754 MPO196413:MPP196754 MZK196413:MZL196754 NJG196413:NJH196754 NTC196413:NTD196754 OCY196413:OCZ196754 OMU196413:OMV196754 OWQ196413:OWR196754 PGM196413:PGN196754 PQI196413:PQJ196754 QAE196413:QAF196754 QKA196413:QKB196754 QTW196413:QTX196754 RDS196413:RDT196754 RNO196413:RNP196754 RXK196413:RXL196754 SHG196413:SHH196754 SRC196413:SRD196754 TAY196413:TAZ196754 TKU196413:TKV196754 TUQ196413:TUR196754 UEM196413:UEN196754 UOI196413:UOJ196754 UYE196413:UYF196754 VIA196413:VIB196754 VRW196413:VRX196754 WBS196413:WBT196754 WLO196413:WLP196754 WVK196413:WVL196754 F261949:G262290 IY261949:IZ262290 SU261949:SV262290 ACQ261949:ACR262290 AMM261949:AMN262290 AWI261949:AWJ262290 BGE261949:BGF262290 BQA261949:BQB262290 BZW261949:BZX262290 CJS261949:CJT262290 CTO261949:CTP262290 DDK261949:DDL262290 DNG261949:DNH262290 DXC261949:DXD262290 EGY261949:EGZ262290 EQU261949:EQV262290 FAQ261949:FAR262290 FKM261949:FKN262290 FUI261949:FUJ262290 GEE261949:GEF262290 GOA261949:GOB262290 GXW261949:GXX262290 HHS261949:HHT262290 HRO261949:HRP262290 IBK261949:IBL262290 ILG261949:ILH262290 IVC261949:IVD262290 JEY261949:JEZ262290 JOU261949:JOV262290 JYQ261949:JYR262290 KIM261949:KIN262290 KSI261949:KSJ262290 LCE261949:LCF262290 LMA261949:LMB262290 LVW261949:LVX262290 MFS261949:MFT262290 MPO261949:MPP262290 MZK261949:MZL262290 NJG261949:NJH262290 NTC261949:NTD262290 OCY261949:OCZ262290 OMU261949:OMV262290 OWQ261949:OWR262290 PGM261949:PGN262290 PQI261949:PQJ262290 QAE261949:QAF262290 QKA261949:QKB262290 QTW261949:QTX262290 RDS261949:RDT262290 RNO261949:RNP262290 RXK261949:RXL262290 SHG261949:SHH262290 SRC261949:SRD262290 TAY261949:TAZ262290 TKU261949:TKV262290 TUQ261949:TUR262290 UEM261949:UEN262290 UOI261949:UOJ262290 UYE261949:UYF262290 VIA261949:VIB262290 VRW261949:VRX262290 WBS261949:WBT262290 WLO261949:WLP262290 WVK261949:WVL262290 F327485:G327826 IY327485:IZ327826 SU327485:SV327826 ACQ327485:ACR327826 AMM327485:AMN327826 AWI327485:AWJ327826 BGE327485:BGF327826 BQA327485:BQB327826 BZW327485:BZX327826 CJS327485:CJT327826 CTO327485:CTP327826 DDK327485:DDL327826 DNG327485:DNH327826 DXC327485:DXD327826 EGY327485:EGZ327826 EQU327485:EQV327826 FAQ327485:FAR327826 FKM327485:FKN327826 FUI327485:FUJ327826 GEE327485:GEF327826 GOA327485:GOB327826 GXW327485:GXX327826 HHS327485:HHT327826 HRO327485:HRP327826 IBK327485:IBL327826 ILG327485:ILH327826 IVC327485:IVD327826 JEY327485:JEZ327826 JOU327485:JOV327826 JYQ327485:JYR327826 KIM327485:KIN327826 KSI327485:KSJ327826 LCE327485:LCF327826 LMA327485:LMB327826 LVW327485:LVX327826 MFS327485:MFT327826 MPO327485:MPP327826 MZK327485:MZL327826 NJG327485:NJH327826 NTC327485:NTD327826 OCY327485:OCZ327826 OMU327485:OMV327826 OWQ327485:OWR327826 PGM327485:PGN327826 PQI327485:PQJ327826 QAE327485:QAF327826 QKA327485:QKB327826 QTW327485:QTX327826 RDS327485:RDT327826 RNO327485:RNP327826 RXK327485:RXL327826 SHG327485:SHH327826 SRC327485:SRD327826 TAY327485:TAZ327826 TKU327485:TKV327826 TUQ327485:TUR327826 UEM327485:UEN327826 UOI327485:UOJ327826 UYE327485:UYF327826 VIA327485:VIB327826 VRW327485:VRX327826 WBS327485:WBT327826 WLO327485:WLP327826 WVK327485:WVL327826 F393021:G393362 IY393021:IZ393362 SU393021:SV393362 ACQ393021:ACR393362 AMM393021:AMN393362 AWI393021:AWJ393362 BGE393021:BGF393362 BQA393021:BQB393362 BZW393021:BZX393362 CJS393021:CJT393362 CTO393021:CTP393362 DDK393021:DDL393362 DNG393021:DNH393362 DXC393021:DXD393362 EGY393021:EGZ393362 EQU393021:EQV393362 FAQ393021:FAR393362 FKM393021:FKN393362 FUI393021:FUJ393362 GEE393021:GEF393362 GOA393021:GOB393362 GXW393021:GXX393362 HHS393021:HHT393362 HRO393021:HRP393362 IBK393021:IBL393362 ILG393021:ILH393362 IVC393021:IVD393362 JEY393021:JEZ393362 JOU393021:JOV393362 JYQ393021:JYR393362 KIM393021:KIN393362 KSI393021:KSJ393362 LCE393021:LCF393362 LMA393021:LMB393362 LVW393021:LVX393362 MFS393021:MFT393362 MPO393021:MPP393362 MZK393021:MZL393362 NJG393021:NJH393362 NTC393021:NTD393362 OCY393021:OCZ393362 OMU393021:OMV393362 OWQ393021:OWR393362 PGM393021:PGN393362 PQI393021:PQJ393362 QAE393021:QAF393362 QKA393021:QKB393362 QTW393021:QTX393362 RDS393021:RDT393362 RNO393021:RNP393362 RXK393021:RXL393362 SHG393021:SHH393362 SRC393021:SRD393362 TAY393021:TAZ393362 TKU393021:TKV393362 TUQ393021:TUR393362 UEM393021:UEN393362 UOI393021:UOJ393362 UYE393021:UYF393362 VIA393021:VIB393362 VRW393021:VRX393362 WBS393021:WBT393362 WLO393021:WLP393362 WVK393021:WVL393362 F458557:G458898 IY458557:IZ458898 SU458557:SV458898 ACQ458557:ACR458898 AMM458557:AMN458898 AWI458557:AWJ458898 BGE458557:BGF458898 BQA458557:BQB458898 BZW458557:BZX458898 CJS458557:CJT458898 CTO458557:CTP458898 DDK458557:DDL458898 DNG458557:DNH458898 DXC458557:DXD458898 EGY458557:EGZ458898 EQU458557:EQV458898 FAQ458557:FAR458898 FKM458557:FKN458898 FUI458557:FUJ458898 GEE458557:GEF458898 GOA458557:GOB458898 GXW458557:GXX458898 HHS458557:HHT458898 HRO458557:HRP458898 IBK458557:IBL458898 ILG458557:ILH458898 IVC458557:IVD458898 JEY458557:JEZ458898 JOU458557:JOV458898 JYQ458557:JYR458898 KIM458557:KIN458898 KSI458557:KSJ458898 LCE458557:LCF458898 LMA458557:LMB458898 LVW458557:LVX458898 MFS458557:MFT458898 MPO458557:MPP458898 MZK458557:MZL458898 NJG458557:NJH458898 NTC458557:NTD458898 OCY458557:OCZ458898 OMU458557:OMV458898 OWQ458557:OWR458898 PGM458557:PGN458898 PQI458557:PQJ458898 QAE458557:QAF458898 QKA458557:QKB458898 QTW458557:QTX458898 RDS458557:RDT458898 RNO458557:RNP458898 RXK458557:RXL458898 SHG458557:SHH458898 SRC458557:SRD458898 TAY458557:TAZ458898 TKU458557:TKV458898 TUQ458557:TUR458898 UEM458557:UEN458898 UOI458557:UOJ458898 UYE458557:UYF458898 VIA458557:VIB458898 VRW458557:VRX458898 WBS458557:WBT458898 WLO458557:WLP458898 WVK458557:WVL458898 F524093:G524434 IY524093:IZ524434 SU524093:SV524434 ACQ524093:ACR524434 AMM524093:AMN524434 AWI524093:AWJ524434 BGE524093:BGF524434 BQA524093:BQB524434 BZW524093:BZX524434 CJS524093:CJT524434 CTO524093:CTP524434 DDK524093:DDL524434 DNG524093:DNH524434 DXC524093:DXD524434 EGY524093:EGZ524434 EQU524093:EQV524434 FAQ524093:FAR524434 FKM524093:FKN524434 FUI524093:FUJ524434 GEE524093:GEF524434 GOA524093:GOB524434 GXW524093:GXX524434 HHS524093:HHT524434 HRO524093:HRP524434 IBK524093:IBL524434 ILG524093:ILH524434 IVC524093:IVD524434 JEY524093:JEZ524434 JOU524093:JOV524434 JYQ524093:JYR524434 KIM524093:KIN524434 KSI524093:KSJ524434 LCE524093:LCF524434 LMA524093:LMB524434 LVW524093:LVX524434 MFS524093:MFT524434 MPO524093:MPP524434 MZK524093:MZL524434 NJG524093:NJH524434 NTC524093:NTD524434 OCY524093:OCZ524434 OMU524093:OMV524434 OWQ524093:OWR524434 PGM524093:PGN524434 PQI524093:PQJ524434 QAE524093:QAF524434 QKA524093:QKB524434 QTW524093:QTX524434 RDS524093:RDT524434 RNO524093:RNP524434 RXK524093:RXL524434 SHG524093:SHH524434 SRC524093:SRD524434 TAY524093:TAZ524434 TKU524093:TKV524434 TUQ524093:TUR524434 UEM524093:UEN524434 UOI524093:UOJ524434 UYE524093:UYF524434 VIA524093:VIB524434 VRW524093:VRX524434 WBS524093:WBT524434 WLO524093:WLP524434 WVK524093:WVL524434 F589629:G589970 IY589629:IZ589970 SU589629:SV589970 ACQ589629:ACR589970 AMM589629:AMN589970 AWI589629:AWJ589970 BGE589629:BGF589970 BQA589629:BQB589970 BZW589629:BZX589970 CJS589629:CJT589970 CTO589629:CTP589970 DDK589629:DDL589970 DNG589629:DNH589970 DXC589629:DXD589970 EGY589629:EGZ589970 EQU589629:EQV589970 FAQ589629:FAR589970 FKM589629:FKN589970 FUI589629:FUJ589970 GEE589629:GEF589970 GOA589629:GOB589970 GXW589629:GXX589970 HHS589629:HHT589970 HRO589629:HRP589970 IBK589629:IBL589970 ILG589629:ILH589970 IVC589629:IVD589970 JEY589629:JEZ589970 JOU589629:JOV589970 JYQ589629:JYR589970 KIM589629:KIN589970 KSI589629:KSJ589970 LCE589629:LCF589970 LMA589629:LMB589970 LVW589629:LVX589970 MFS589629:MFT589970 MPO589629:MPP589970 MZK589629:MZL589970 NJG589629:NJH589970 NTC589629:NTD589970 OCY589629:OCZ589970 OMU589629:OMV589970 OWQ589629:OWR589970 PGM589629:PGN589970 PQI589629:PQJ589970 QAE589629:QAF589970 QKA589629:QKB589970 QTW589629:QTX589970 RDS589629:RDT589970 RNO589629:RNP589970 RXK589629:RXL589970 SHG589629:SHH589970 SRC589629:SRD589970 TAY589629:TAZ589970 TKU589629:TKV589970 TUQ589629:TUR589970 UEM589629:UEN589970 UOI589629:UOJ589970 UYE589629:UYF589970 VIA589629:VIB589970 VRW589629:VRX589970 WBS589629:WBT589970 WLO589629:WLP589970 WVK589629:WVL589970 F655165:G655506 IY655165:IZ655506 SU655165:SV655506 ACQ655165:ACR655506 AMM655165:AMN655506 AWI655165:AWJ655506 BGE655165:BGF655506 BQA655165:BQB655506 BZW655165:BZX655506 CJS655165:CJT655506 CTO655165:CTP655506 DDK655165:DDL655506 DNG655165:DNH655506 DXC655165:DXD655506 EGY655165:EGZ655506 EQU655165:EQV655506 FAQ655165:FAR655506 FKM655165:FKN655506 FUI655165:FUJ655506 GEE655165:GEF655506 GOA655165:GOB655506 GXW655165:GXX655506 HHS655165:HHT655506 HRO655165:HRP655506 IBK655165:IBL655506 ILG655165:ILH655506 IVC655165:IVD655506 JEY655165:JEZ655506 JOU655165:JOV655506 JYQ655165:JYR655506 KIM655165:KIN655506 KSI655165:KSJ655506 LCE655165:LCF655506 LMA655165:LMB655506 LVW655165:LVX655506 MFS655165:MFT655506 MPO655165:MPP655506 MZK655165:MZL655506 NJG655165:NJH655506 NTC655165:NTD655506 OCY655165:OCZ655506 OMU655165:OMV655506 OWQ655165:OWR655506 PGM655165:PGN655506 PQI655165:PQJ655506 QAE655165:QAF655506 QKA655165:QKB655506 QTW655165:QTX655506 RDS655165:RDT655506 RNO655165:RNP655506 RXK655165:RXL655506 SHG655165:SHH655506 SRC655165:SRD655506 TAY655165:TAZ655506 TKU655165:TKV655506 TUQ655165:TUR655506 UEM655165:UEN655506 UOI655165:UOJ655506 UYE655165:UYF655506 VIA655165:VIB655506 VRW655165:VRX655506 WBS655165:WBT655506 WLO655165:WLP655506 WVK655165:WVL655506 F720701:G721042 IY720701:IZ721042 SU720701:SV721042 ACQ720701:ACR721042 AMM720701:AMN721042 AWI720701:AWJ721042 BGE720701:BGF721042 BQA720701:BQB721042 BZW720701:BZX721042 CJS720701:CJT721042 CTO720701:CTP721042 DDK720701:DDL721042 DNG720701:DNH721042 DXC720701:DXD721042 EGY720701:EGZ721042 EQU720701:EQV721042 FAQ720701:FAR721042 FKM720701:FKN721042 FUI720701:FUJ721042 GEE720701:GEF721042 GOA720701:GOB721042 GXW720701:GXX721042 HHS720701:HHT721042 HRO720701:HRP721042 IBK720701:IBL721042 ILG720701:ILH721042 IVC720701:IVD721042 JEY720701:JEZ721042 JOU720701:JOV721042 JYQ720701:JYR721042 KIM720701:KIN721042 KSI720701:KSJ721042 LCE720701:LCF721042 LMA720701:LMB721042 LVW720701:LVX721042 MFS720701:MFT721042 MPO720701:MPP721042 MZK720701:MZL721042 NJG720701:NJH721042 NTC720701:NTD721042 OCY720701:OCZ721042 OMU720701:OMV721042 OWQ720701:OWR721042 PGM720701:PGN721042 PQI720701:PQJ721042 QAE720701:QAF721042 QKA720701:QKB721042 QTW720701:QTX721042 RDS720701:RDT721042 RNO720701:RNP721042 RXK720701:RXL721042 SHG720701:SHH721042 SRC720701:SRD721042 TAY720701:TAZ721042 TKU720701:TKV721042 TUQ720701:TUR721042 UEM720701:UEN721042 UOI720701:UOJ721042 UYE720701:UYF721042 VIA720701:VIB721042 VRW720701:VRX721042 WBS720701:WBT721042 WLO720701:WLP721042 WVK720701:WVL721042 F786237:G786578 IY786237:IZ786578 SU786237:SV786578 ACQ786237:ACR786578 AMM786237:AMN786578 AWI786237:AWJ786578 BGE786237:BGF786578 BQA786237:BQB786578 BZW786237:BZX786578 CJS786237:CJT786578 CTO786237:CTP786578 DDK786237:DDL786578 DNG786237:DNH786578 DXC786237:DXD786578 EGY786237:EGZ786578 EQU786237:EQV786578 FAQ786237:FAR786578 FKM786237:FKN786578 FUI786237:FUJ786578 GEE786237:GEF786578 GOA786237:GOB786578 GXW786237:GXX786578 HHS786237:HHT786578 HRO786237:HRP786578 IBK786237:IBL786578 ILG786237:ILH786578 IVC786237:IVD786578 JEY786237:JEZ786578 JOU786237:JOV786578 JYQ786237:JYR786578 KIM786237:KIN786578 KSI786237:KSJ786578 LCE786237:LCF786578 LMA786237:LMB786578 LVW786237:LVX786578 MFS786237:MFT786578 MPO786237:MPP786578 MZK786237:MZL786578 NJG786237:NJH786578 NTC786237:NTD786578 OCY786237:OCZ786578 OMU786237:OMV786578 OWQ786237:OWR786578 PGM786237:PGN786578 PQI786237:PQJ786578 QAE786237:QAF786578 QKA786237:QKB786578 QTW786237:QTX786578 RDS786237:RDT786578 RNO786237:RNP786578 RXK786237:RXL786578 SHG786237:SHH786578 SRC786237:SRD786578 TAY786237:TAZ786578 TKU786237:TKV786578 TUQ786237:TUR786578 UEM786237:UEN786578 UOI786237:UOJ786578 UYE786237:UYF786578 VIA786237:VIB786578 VRW786237:VRX786578 WBS786237:WBT786578 WLO786237:WLP786578 WVK786237:WVL786578 F851773:G852114 IY851773:IZ852114 SU851773:SV852114 ACQ851773:ACR852114 AMM851773:AMN852114 AWI851773:AWJ852114 BGE851773:BGF852114 BQA851773:BQB852114 BZW851773:BZX852114 CJS851773:CJT852114 CTO851773:CTP852114 DDK851773:DDL852114 DNG851773:DNH852114 DXC851773:DXD852114 EGY851773:EGZ852114 EQU851773:EQV852114 FAQ851773:FAR852114 FKM851773:FKN852114 FUI851773:FUJ852114 GEE851773:GEF852114 GOA851773:GOB852114 GXW851773:GXX852114 HHS851773:HHT852114 HRO851773:HRP852114 IBK851773:IBL852114 ILG851773:ILH852114 IVC851773:IVD852114 JEY851773:JEZ852114 JOU851773:JOV852114 JYQ851773:JYR852114 KIM851773:KIN852114 KSI851773:KSJ852114 LCE851773:LCF852114 LMA851773:LMB852114 LVW851773:LVX852114 MFS851773:MFT852114 MPO851773:MPP852114 MZK851773:MZL852114 NJG851773:NJH852114 NTC851773:NTD852114 OCY851773:OCZ852114 OMU851773:OMV852114 OWQ851773:OWR852114 PGM851773:PGN852114 PQI851773:PQJ852114 QAE851773:QAF852114 QKA851773:QKB852114 QTW851773:QTX852114 RDS851773:RDT852114 RNO851773:RNP852114 RXK851773:RXL852114 SHG851773:SHH852114 SRC851773:SRD852114 TAY851773:TAZ852114 TKU851773:TKV852114 TUQ851773:TUR852114 UEM851773:UEN852114 UOI851773:UOJ852114 UYE851773:UYF852114 VIA851773:VIB852114 VRW851773:VRX852114 WBS851773:WBT852114 WLO851773:WLP852114 WVK851773:WVL852114 F917309:G917650 IY917309:IZ917650 SU917309:SV917650 ACQ917309:ACR917650 AMM917309:AMN917650 AWI917309:AWJ917650 BGE917309:BGF917650 BQA917309:BQB917650 BZW917309:BZX917650 CJS917309:CJT917650 CTO917309:CTP917650 DDK917309:DDL917650 DNG917309:DNH917650 DXC917309:DXD917650 EGY917309:EGZ917650 EQU917309:EQV917650 FAQ917309:FAR917650 FKM917309:FKN917650 FUI917309:FUJ917650 GEE917309:GEF917650 GOA917309:GOB917650 GXW917309:GXX917650 HHS917309:HHT917650 HRO917309:HRP917650 IBK917309:IBL917650 ILG917309:ILH917650 IVC917309:IVD917650 JEY917309:JEZ917650 JOU917309:JOV917650 JYQ917309:JYR917650 KIM917309:KIN917650 KSI917309:KSJ917650 LCE917309:LCF917650 LMA917309:LMB917650 LVW917309:LVX917650 MFS917309:MFT917650 MPO917309:MPP917650 MZK917309:MZL917650 NJG917309:NJH917650 NTC917309:NTD917650 OCY917309:OCZ917650 OMU917309:OMV917650 OWQ917309:OWR917650 PGM917309:PGN917650 PQI917309:PQJ917650 QAE917309:QAF917650 QKA917309:QKB917650 QTW917309:QTX917650 RDS917309:RDT917650 RNO917309:RNP917650 RXK917309:RXL917650 SHG917309:SHH917650 SRC917309:SRD917650 TAY917309:TAZ917650 TKU917309:TKV917650 TUQ917309:TUR917650 UEM917309:UEN917650 UOI917309:UOJ917650 UYE917309:UYF917650 VIA917309:VIB917650 VRW917309:VRX917650 WBS917309:WBT917650 WLO917309:WLP917650 WVK917309:WVL917650 F982845:G983186 IY982845:IZ983186 SU982845:SV983186 ACQ982845:ACR983186 AMM982845:AMN983186 AWI982845:AWJ983186 BGE982845:BGF983186 BQA982845:BQB983186 BZW982845:BZX983186 CJS982845:CJT983186 CTO982845:CTP983186 DDK982845:DDL983186 DNG982845:DNH983186 DXC982845:DXD983186 EGY982845:EGZ983186 EQU982845:EQV983186 FAQ982845:FAR983186 FKM982845:FKN983186 FUI982845:FUJ983186 GEE982845:GEF983186 GOA982845:GOB983186 GXW982845:GXX983186 HHS982845:HHT983186 HRO982845:HRP983186 IBK982845:IBL983186 ILG982845:ILH983186 IVC982845:IVD983186 JEY982845:JEZ983186 JOU982845:JOV983186 JYQ982845:JYR983186 KIM982845:KIN983186 KSI982845:KSJ983186 LCE982845:LCF983186 LMA982845:LMB983186 LVW982845:LVX983186 MFS982845:MFT983186 MPO982845:MPP983186 MZK982845:MZL983186 NJG982845:NJH983186 NTC982845:NTD983186 OCY982845:OCZ983186 OMU982845:OMV983186 OWQ982845:OWR983186 PGM982845:PGN983186 PQI982845:PQJ983186 QAE982845:QAF983186 QKA982845:QKB983186 QTW982845:QTX983186 RDS982845:RDT983186 RNO982845:RNP983186 RXK982845:RXL983186 SHG982845:SHH983186 SRC982845:SRD983186 TAY982845:TAZ983186 TKU982845:TKV983186 TUQ982845:TUR983186 UEM982845:UEN983186 UOI982845:UOJ983186 UYE982845:UYF983186 VIA982845:VIB983186 VRW982845:VRX983186 WBS982845:WBT983186 WLO6:WLP149 WBS6:WBT149 VRW6:VRX149 VIA6:VIB149 UYE6:UYF149 UOI6:UOJ149 UEM6:UEN149 TUQ6:TUR149 TKU6:TKV149 TAY6:TAZ149 SRC6:SRD149 SHG6:SHH149 RXK6:RXL149 RNO6:RNP149 RDS6:RDT149 QTW6:QTX149 QKA6:QKB149 QAE6:QAF149 PQI6:PQJ149 PGM6:PGN149 OWQ6:OWR149 OMU6:OMV149 OCY6:OCZ149 NTC6:NTD149 NJG6:NJH149 MZK6:MZL149 MPO6:MPP149 MFS6:MFT149 LVW6:LVX149 LMA6:LMB149 LCE6:LCF149 KSI6:KSJ149 KIM6:KIN149 JYQ6:JYR149 JOU6:JOV149 JEY6:JEZ149 IVC6:IVD149 ILG6:ILH149 IBK6:IBL149 HRO6:HRP149 HHS6:HHT149 GXW6:GXX149 GOA6:GOB149 GEE6:GEF149 FUI6:FUJ149 FKM6:FKN149 FAQ6:FAR149 EQU6:EQV149 EGY6:EGZ149 DXC6:DXD149 DNG6:DNH149 DDK6:DDL149 CTO6:CTP149 CJS6:CJT149 BZW6:BZX149 BQA6:BQB149 BGE6:BGF149 AWI6:AWJ149 AMM6:AMN149 ACQ6:ACR149 SU6:SV149 IY6:IZ149 WVK6:WVL149" xr:uid="{00000000-0002-0000-0300-000000000000}">
      <formula1>43101</formula1>
      <formula2>43465</formula2>
    </dataValidation>
    <dataValidation type="decimal" operator="lessThan" allowBlank="1" showInputMessage="1" showErrorMessage="1" sqref="WVQ982845:WVQ983186 WLU982845:WLU983186 JE65341:JE65682 TA65341:TA65682 ACW65341:ACW65682 AMS65341:AMS65682 AWO65341:AWO65682 BGK65341:BGK65682 BQG65341:BQG65682 CAC65341:CAC65682 CJY65341:CJY65682 CTU65341:CTU65682 DDQ65341:DDQ65682 DNM65341:DNM65682 DXI65341:DXI65682 EHE65341:EHE65682 ERA65341:ERA65682 FAW65341:FAW65682 FKS65341:FKS65682 FUO65341:FUO65682 GEK65341:GEK65682 GOG65341:GOG65682 GYC65341:GYC65682 HHY65341:HHY65682 HRU65341:HRU65682 IBQ65341:IBQ65682 ILM65341:ILM65682 IVI65341:IVI65682 JFE65341:JFE65682 JPA65341:JPA65682 JYW65341:JYW65682 KIS65341:KIS65682 KSO65341:KSO65682 LCK65341:LCK65682 LMG65341:LMG65682 LWC65341:LWC65682 MFY65341:MFY65682 MPU65341:MPU65682 MZQ65341:MZQ65682 NJM65341:NJM65682 NTI65341:NTI65682 ODE65341:ODE65682 ONA65341:ONA65682 OWW65341:OWW65682 PGS65341:PGS65682 PQO65341:PQO65682 QAK65341:QAK65682 QKG65341:QKG65682 QUC65341:QUC65682 RDY65341:RDY65682 RNU65341:RNU65682 RXQ65341:RXQ65682 SHM65341:SHM65682 SRI65341:SRI65682 TBE65341:TBE65682 TLA65341:TLA65682 TUW65341:TUW65682 UES65341:UES65682 UOO65341:UOO65682 UYK65341:UYK65682 VIG65341:VIG65682 VSC65341:VSC65682 WBY65341:WBY65682 WLU65341:WLU65682 WVQ65341:WVQ65682 JE130877:JE131218 TA130877:TA131218 ACW130877:ACW131218 AMS130877:AMS131218 AWO130877:AWO131218 BGK130877:BGK131218 BQG130877:BQG131218 CAC130877:CAC131218 CJY130877:CJY131218 CTU130877:CTU131218 DDQ130877:DDQ131218 DNM130877:DNM131218 DXI130877:DXI131218 EHE130877:EHE131218 ERA130877:ERA131218 FAW130877:FAW131218 FKS130877:FKS131218 FUO130877:FUO131218 GEK130877:GEK131218 GOG130877:GOG131218 GYC130877:GYC131218 HHY130877:HHY131218 HRU130877:HRU131218 IBQ130877:IBQ131218 ILM130877:ILM131218 IVI130877:IVI131218 JFE130877:JFE131218 JPA130877:JPA131218 JYW130877:JYW131218 KIS130877:KIS131218 KSO130877:KSO131218 LCK130877:LCK131218 LMG130877:LMG131218 LWC130877:LWC131218 MFY130877:MFY131218 MPU130877:MPU131218 MZQ130877:MZQ131218 NJM130877:NJM131218 NTI130877:NTI131218 ODE130877:ODE131218 ONA130877:ONA131218 OWW130877:OWW131218 PGS130877:PGS131218 PQO130877:PQO131218 QAK130877:QAK131218 QKG130877:QKG131218 QUC130877:QUC131218 RDY130877:RDY131218 RNU130877:RNU131218 RXQ130877:RXQ131218 SHM130877:SHM131218 SRI130877:SRI131218 TBE130877:TBE131218 TLA130877:TLA131218 TUW130877:TUW131218 UES130877:UES131218 UOO130877:UOO131218 UYK130877:UYK131218 VIG130877:VIG131218 VSC130877:VSC131218 WBY130877:WBY131218 WLU130877:WLU131218 WVQ130877:WVQ131218 JE196413:JE196754 TA196413:TA196754 ACW196413:ACW196754 AMS196413:AMS196754 AWO196413:AWO196754 BGK196413:BGK196754 BQG196413:BQG196754 CAC196413:CAC196754 CJY196413:CJY196754 CTU196413:CTU196754 DDQ196413:DDQ196754 DNM196413:DNM196754 DXI196413:DXI196754 EHE196413:EHE196754 ERA196413:ERA196754 FAW196413:FAW196754 FKS196413:FKS196754 FUO196413:FUO196754 GEK196413:GEK196754 GOG196413:GOG196754 GYC196413:GYC196754 HHY196413:HHY196754 HRU196413:HRU196754 IBQ196413:IBQ196754 ILM196413:ILM196754 IVI196413:IVI196754 JFE196413:JFE196754 JPA196413:JPA196754 JYW196413:JYW196754 KIS196413:KIS196754 KSO196413:KSO196754 LCK196413:LCK196754 LMG196413:LMG196754 LWC196413:LWC196754 MFY196413:MFY196754 MPU196413:MPU196754 MZQ196413:MZQ196754 NJM196413:NJM196754 NTI196413:NTI196754 ODE196413:ODE196754 ONA196413:ONA196754 OWW196413:OWW196754 PGS196413:PGS196754 PQO196413:PQO196754 QAK196413:QAK196754 QKG196413:QKG196754 QUC196413:QUC196754 RDY196413:RDY196754 RNU196413:RNU196754 RXQ196413:RXQ196754 SHM196413:SHM196754 SRI196413:SRI196754 TBE196413:TBE196754 TLA196413:TLA196754 TUW196413:TUW196754 UES196413:UES196754 UOO196413:UOO196754 UYK196413:UYK196754 VIG196413:VIG196754 VSC196413:VSC196754 WBY196413:WBY196754 WLU196413:WLU196754 WVQ196413:WVQ196754 JE261949:JE262290 TA261949:TA262290 ACW261949:ACW262290 AMS261949:AMS262290 AWO261949:AWO262290 BGK261949:BGK262290 BQG261949:BQG262290 CAC261949:CAC262290 CJY261949:CJY262290 CTU261949:CTU262290 DDQ261949:DDQ262290 DNM261949:DNM262290 DXI261949:DXI262290 EHE261949:EHE262290 ERA261949:ERA262290 FAW261949:FAW262290 FKS261949:FKS262290 FUO261949:FUO262290 GEK261949:GEK262290 GOG261949:GOG262290 GYC261949:GYC262290 HHY261949:HHY262290 HRU261949:HRU262290 IBQ261949:IBQ262290 ILM261949:ILM262290 IVI261949:IVI262290 JFE261949:JFE262290 JPA261949:JPA262290 JYW261949:JYW262290 KIS261949:KIS262290 KSO261949:KSO262290 LCK261949:LCK262290 LMG261949:LMG262290 LWC261949:LWC262290 MFY261949:MFY262290 MPU261949:MPU262290 MZQ261949:MZQ262290 NJM261949:NJM262290 NTI261949:NTI262290 ODE261949:ODE262290 ONA261949:ONA262290 OWW261949:OWW262290 PGS261949:PGS262290 PQO261949:PQO262290 QAK261949:QAK262290 QKG261949:QKG262290 QUC261949:QUC262290 RDY261949:RDY262290 RNU261949:RNU262290 RXQ261949:RXQ262290 SHM261949:SHM262290 SRI261949:SRI262290 TBE261949:TBE262290 TLA261949:TLA262290 TUW261949:TUW262290 UES261949:UES262290 UOO261949:UOO262290 UYK261949:UYK262290 VIG261949:VIG262290 VSC261949:VSC262290 WBY261949:WBY262290 WLU261949:WLU262290 WVQ261949:WVQ262290 JE327485:JE327826 TA327485:TA327826 ACW327485:ACW327826 AMS327485:AMS327826 AWO327485:AWO327826 BGK327485:BGK327826 BQG327485:BQG327826 CAC327485:CAC327826 CJY327485:CJY327826 CTU327485:CTU327826 DDQ327485:DDQ327826 DNM327485:DNM327826 DXI327485:DXI327826 EHE327485:EHE327826 ERA327485:ERA327826 FAW327485:FAW327826 FKS327485:FKS327826 FUO327485:FUO327826 GEK327485:GEK327826 GOG327485:GOG327826 GYC327485:GYC327826 HHY327485:HHY327826 HRU327485:HRU327826 IBQ327485:IBQ327826 ILM327485:ILM327826 IVI327485:IVI327826 JFE327485:JFE327826 JPA327485:JPA327826 JYW327485:JYW327826 KIS327485:KIS327826 KSO327485:KSO327826 LCK327485:LCK327826 LMG327485:LMG327826 LWC327485:LWC327826 MFY327485:MFY327826 MPU327485:MPU327826 MZQ327485:MZQ327826 NJM327485:NJM327826 NTI327485:NTI327826 ODE327485:ODE327826 ONA327485:ONA327826 OWW327485:OWW327826 PGS327485:PGS327826 PQO327485:PQO327826 QAK327485:QAK327826 QKG327485:QKG327826 QUC327485:QUC327826 RDY327485:RDY327826 RNU327485:RNU327826 RXQ327485:RXQ327826 SHM327485:SHM327826 SRI327485:SRI327826 TBE327485:TBE327826 TLA327485:TLA327826 TUW327485:TUW327826 UES327485:UES327826 UOO327485:UOO327826 UYK327485:UYK327826 VIG327485:VIG327826 VSC327485:VSC327826 WBY327485:WBY327826 WLU327485:WLU327826 WVQ327485:WVQ327826 JE393021:JE393362 TA393021:TA393362 ACW393021:ACW393362 AMS393021:AMS393362 AWO393021:AWO393362 BGK393021:BGK393362 BQG393021:BQG393362 CAC393021:CAC393362 CJY393021:CJY393362 CTU393021:CTU393362 DDQ393021:DDQ393362 DNM393021:DNM393362 DXI393021:DXI393362 EHE393021:EHE393362 ERA393021:ERA393362 FAW393021:FAW393362 FKS393021:FKS393362 FUO393021:FUO393362 GEK393021:GEK393362 GOG393021:GOG393362 GYC393021:GYC393362 HHY393021:HHY393362 HRU393021:HRU393362 IBQ393021:IBQ393362 ILM393021:ILM393362 IVI393021:IVI393362 JFE393021:JFE393362 JPA393021:JPA393362 JYW393021:JYW393362 KIS393021:KIS393362 KSO393021:KSO393362 LCK393021:LCK393362 LMG393021:LMG393362 LWC393021:LWC393362 MFY393021:MFY393362 MPU393021:MPU393362 MZQ393021:MZQ393362 NJM393021:NJM393362 NTI393021:NTI393362 ODE393021:ODE393362 ONA393021:ONA393362 OWW393021:OWW393362 PGS393021:PGS393362 PQO393021:PQO393362 QAK393021:QAK393362 QKG393021:QKG393362 QUC393021:QUC393362 RDY393021:RDY393362 RNU393021:RNU393362 RXQ393021:RXQ393362 SHM393021:SHM393362 SRI393021:SRI393362 TBE393021:TBE393362 TLA393021:TLA393362 TUW393021:TUW393362 UES393021:UES393362 UOO393021:UOO393362 UYK393021:UYK393362 VIG393021:VIG393362 VSC393021:VSC393362 WBY393021:WBY393362 WLU393021:WLU393362 WVQ393021:WVQ393362 JE458557:JE458898 TA458557:TA458898 ACW458557:ACW458898 AMS458557:AMS458898 AWO458557:AWO458898 BGK458557:BGK458898 BQG458557:BQG458898 CAC458557:CAC458898 CJY458557:CJY458898 CTU458557:CTU458898 DDQ458557:DDQ458898 DNM458557:DNM458898 DXI458557:DXI458898 EHE458557:EHE458898 ERA458557:ERA458898 FAW458557:FAW458898 FKS458557:FKS458898 FUO458557:FUO458898 GEK458557:GEK458898 GOG458557:GOG458898 GYC458557:GYC458898 HHY458557:HHY458898 HRU458557:HRU458898 IBQ458557:IBQ458898 ILM458557:ILM458898 IVI458557:IVI458898 JFE458557:JFE458898 JPA458557:JPA458898 JYW458557:JYW458898 KIS458557:KIS458898 KSO458557:KSO458898 LCK458557:LCK458898 LMG458557:LMG458898 LWC458557:LWC458898 MFY458557:MFY458898 MPU458557:MPU458898 MZQ458557:MZQ458898 NJM458557:NJM458898 NTI458557:NTI458898 ODE458557:ODE458898 ONA458557:ONA458898 OWW458557:OWW458898 PGS458557:PGS458898 PQO458557:PQO458898 QAK458557:QAK458898 QKG458557:QKG458898 QUC458557:QUC458898 RDY458557:RDY458898 RNU458557:RNU458898 RXQ458557:RXQ458898 SHM458557:SHM458898 SRI458557:SRI458898 TBE458557:TBE458898 TLA458557:TLA458898 TUW458557:TUW458898 UES458557:UES458898 UOO458557:UOO458898 UYK458557:UYK458898 VIG458557:VIG458898 VSC458557:VSC458898 WBY458557:WBY458898 WLU458557:WLU458898 WVQ458557:WVQ458898 JE524093:JE524434 TA524093:TA524434 ACW524093:ACW524434 AMS524093:AMS524434 AWO524093:AWO524434 BGK524093:BGK524434 BQG524093:BQG524434 CAC524093:CAC524434 CJY524093:CJY524434 CTU524093:CTU524434 DDQ524093:DDQ524434 DNM524093:DNM524434 DXI524093:DXI524434 EHE524093:EHE524434 ERA524093:ERA524434 FAW524093:FAW524434 FKS524093:FKS524434 FUO524093:FUO524434 GEK524093:GEK524434 GOG524093:GOG524434 GYC524093:GYC524434 HHY524093:HHY524434 HRU524093:HRU524434 IBQ524093:IBQ524434 ILM524093:ILM524434 IVI524093:IVI524434 JFE524093:JFE524434 JPA524093:JPA524434 JYW524093:JYW524434 KIS524093:KIS524434 KSO524093:KSO524434 LCK524093:LCK524434 LMG524093:LMG524434 LWC524093:LWC524434 MFY524093:MFY524434 MPU524093:MPU524434 MZQ524093:MZQ524434 NJM524093:NJM524434 NTI524093:NTI524434 ODE524093:ODE524434 ONA524093:ONA524434 OWW524093:OWW524434 PGS524093:PGS524434 PQO524093:PQO524434 QAK524093:QAK524434 QKG524093:QKG524434 QUC524093:QUC524434 RDY524093:RDY524434 RNU524093:RNU524434 RXQ524093:RXQ524434 SHM524093:SHM524434 SRI524093:SRI524434 TBE524093:TBE524434 TLA524093:TLA524434 TUW524093:TUW524434 UES524093:UES524434 UOO524093:UOO524434 UYK524093:UYK524434 VIG524093:VIG524434 VSC524093:VSC524434 WBY524093:WBY524434 WLU524093:WLU524434 WVQ524093:WVQ524434 JE589629:JE589970 TA589629:TA589970 ACW589629:ACW589970 AMS589629:AMS589970 AWO589629:AWO589970 BGK589629:BGK589970 BQG589629:BQG589970 CAC589629:CAC589970 CJY589629:CJY589970 CTU589629:CTU589970 DDQ589629:DDQ589970 DNM589629:DNM589970 DXI589629:DXI589970 EHE589629:EHE589970 ERA589629:ERA589970 FAW589629:FAW589970 FKS589629:FKS589970 FUO589629:FUO589970 GEK589629:GEK589970 GOG589629:GOG589970 GYC589629:GYC589970 HHY589629:HHY589970 HRU589629:HRU589970 IBQ589629:IBQ589970 ILM589629:ILM589970 IVI589629:IVI589970 JFE589629:JFE589970 JPA589629:JPA589970 JYW589629:JYW589970 KIS589629:KIS589970 KSO589629:KSO589970 LCK589629:LCK589970 LMG589629:LMG589970 LWC589629:LWC589970 MFY589629:MFY589970 MPU589629:MPU589970 MZQ589629:MZQ589970 NJM589629:NJM589970 NTI589629:NTI589970 ODE589629:ODE589970 ONA589629:ONA589970 OWW589629:OWW589970 PGS589629:PGS589970 PQO589629:PQO589970 QAK589629:QAK589970 QKG589629:QKG589970 QUC589629:QUC589970 RDY589629:RDY589970 RNU589629:RNU589970 RXQ589629:RXQ589970 SHM589629:SHM589970 SRI589629:SRI589970 TBE589629:TBE589970 TLA589629:TLA589970 TUW589629:TUW589970 UES589629:UES589970 UOO589629:UOO589970 UYK589629:UYK589970 VIG589629:VIG589970 VSC589629:VSC589970 WBY589629:WBY589970 WLU589629:WLU589970 WVQ589629:WVQ589970 JE655165:JE655506 TA655165:TA655506 ACW655165:ACW655506 AMS655165:AMS655506 AWO655165:AWO655506 BGK655165:BGK655506 BQG655165:BQG655506 CAC655165:CAC655506 CJY655165:CJY655506 CTU655165:CTU655506 DDQ655165:DDQ655506 DNM655165:DNM655506 DXI655165:DXI655506 EHE655165:EHE655506 ERA655165:ERA655506 FAW655165:FAW655506 FKS655165:FKS655506 FUO655165:FUO655506 GEK655165:GEK655506 GOG655165:GOG655506 GYC655165:GYC655506 HHY655165:HHY655506 HRU655165:HRU655506 IBQ655165:IBQ655506 ILM655165:ILM655506 IVI655165:IVI655506 JFE655165:JFE655506 JPA655165:JPA655506 JYW655165:JYW655506 KIS655165:KIS655506 KSO655165:KSO655506 LCK655165:LCK655506 LMG655165:LMG655506 LWC655165:LWC655506 MFY655165:MFY655506 MPU655165:MPU655506 MZQ655165:MZQ655506 NJM655165:NJM655506 NTI655165:NTI655506 ODE655165:ODE655506 ONA655165:ONA655506 OWW655165:OWW655506 PGS655165:PGS655506 PQO655165:PQO655506 QAK655165:QAK655506 QKG655165:QKG655506 QUC655165:QUC655506 RDY655165:RDY655506 RNU655165:RNU655506 RXQ655165:RXQ655506 SHM655165:SHM655506 SRI655165:SRI655506 TBE655165:TBE655506 TLA655165:TLA655506 TUW655165:TUW655506 UES655165:UES655506 UOO655165:UOO655506 UYK655165:UYK655506 VIG655165:VIG655506 VSC655165:VSC655506 WBY655165:WBY655506 WLU655165:WLU655506 WVQ655165:WVQ655506 JE720701:JE721042 TA720701:TA721042 ACW720701:ACW721042 AMS720701:AMS721042 AWO720701:AWO721042 BGK720701:BGK721042 BQG720701:BQG721042 CAC720701:CAC721042 CJY720701:CJY721042 CTU720701:CTU721042 DDQ720701:DDQ721042 DNM720701:DNM721042 DXI720701:DXI721042 EHE720701:EHE721042 ERA720701:ERA721042 FAW720701:FAW721042 FKS720701:FKS721042 FUO720701:FUO721042 GEK720701:GEK721042 GOG720701:GOG721042 GYC720701:GYC721042 HHY720701:HHY721042 HRU720701:HRU721042 IBQ720701:IBQ721042 ILM720701:ILM721042 IVI720701:IVI721042 JFE720701:JFE721042 JPA720701:JPA721042 JYW720701:JYW721042 KIS720701:KIS721042 KSO720701:KSO721042 LCK720701:LCK721042 LMG720701:LMG721042 LWC720701:LWC721042 MFY720701:MFY721042 MPU720701:MPU721042 MZQ720701:MZQ721042 NJM720701:NJM721042 NTI720701:NTI721042 ODE720701:ODE721042 ONA720701:ONA721042 OWW720701:OWW721042 PGS720701:PGS721042 PQO720701:PQO721042 QAK720701:QAK721042 QKG720701:QKG721042 QUC720701:QUC721042 RDY720701:RDY721042 RNU720701:RNU721042 RXQ720701:RXQ721042 SHM720701:SHM721042 SRI720701:SRI721042 TBE720701:TBE721042 TLA720701:TLA721042 TUW720701:TUW721042 UES720701:UES721042 UOO720701:UOO721042 UYK720701:UYK721042 VIG720701:VIG721042 VSC720701:VSC721042 WBY720701:WBY721042 WLU720701:WLU721042 WVQ720701:WVQ721042 JE786237:JE786578 TA786237:TA786578 ACW786237:ACW786578 AMS786237:AMS786578 AWO786237:AWO786578 BGK786237:BGK786578 BQG786237:BQG786578 CAC786237:CAC786578 CJY786237:CJY786578 CTU786237:CTU786578 DDQ786237:DDQ786578 DNM786237:DNM786578 DXI786237:DXI786578 EHE786237:EHE786578 ERA786237:ERA786578 FAW786237:FAW786578 FKS786237:FKS786578 FUO786237:FUO786578 GEK786237:GEK786578 GOG786237:GOG786578 GYC786237:GYC786578 HHY786237:HHY786578 HRU786237:HRU786578 IBQ786237:IBQ786578 ILM786237:ILM786578 IVI786237:IVI786578 JFE786237:JFE786578 JPA786237:JPA786578 JYW786237:JYW786578 KIS786237:KIS786578 KSO786237:KSO786578 LCK786237:LCK786578 LMG786237:LMG786578 LWC786237:LWC786578 MFY786237:MFY786578 MPU786237:MPU786578 MZQ786237:MZQ786578 NJM786237:NJM786578 NTI786237:NTI786578 ODE786237:ODE786578 ONA786237:ONA786578 OWW786237:OWW786578 PGS786237:PGS786578 PQO786237:PQO786578 QAK786237:QAK786578 QKG786237:QKG786578 QUC786237:QUC786578 RDY786237:RDY786578 RNU786237:RNU786578 RXQ786237:RXQ786578 SHM786237:SHM786578 SRI786237:SRI786578 TBE786237:TBE786578 TLA786237:TLA786578 TUW786237:TUW786578 UES786237:UES786578 UOO786237:UOO786578 UYK786237:UYK786578 VIG786237:VIG786578 VSC786237:VSC786578 WBY786237:WBY786578 WLU786237:WLU786578 WVQ786237:WVQ786578 JE851773:JE852114 TA851773:TA852114 ACW851773:ACW852114 AMS851773:AMS852114 AWO851773:AWO852114 BGK851773:BGK852114 BQG851773:BQG852114 CAC851773:CAC852114 CJY851773:CJY852114 CTU851773:CTU852114 DDQ851773:DDQ852114 DNM851773:DNM852114 DXI851773:DXI852114 EHE851773:EHE852114 ERA851773:ERA852114 FAW851773:FAW852114 FKS851773:FKS852114 FUO851773:FUO852114 GEK851773:GEK852114 GOG851773:GOG852114 GYC851773:GYC852114 HHY851773:HHY852114 HRU851773:HRU852114 IBQ851773:IBQ852114 ILM851773:ILM852114 IVI851773:IVI852114 JFE851773:JFE852114 JPA851773:JPA852114 JYW851773:JYW852114 KIS851773:KIS852114 KSO851773:KSO852114 LCK851773:LCK852114 LMG851773:LMG852114 LWC851773:LWC852114 MFY851773:MFY852114 MPU851773:MPU852114 MZQ851773:MZQ852114 NJM851773:NJM852114 NTI851773:NTI852114 ODE851773:ODE852114 ONA851773:ONA852114 OWW851773:OWW852114 PGS851773:PGS852114 PQO851773:PQO852114 QAK851773:QAK852114 QKG851773:QKG852114 QUC851773:QUC852114 RDY851773:RDY852114 RNU851773:RNU852114 RXQ851773:RXQ852114 SHM851773:SHM852114 SRI851773:SRI852114 TBE851773:TBE852114 TLA851773:TLA852114 TUW851773:TUW852114 UES851773:UES852114 UOO851773:UOO852114 UYK851773:UYK852114 VIG851773:VIG852114 VSC851773:VSC852114 WBY851773:WBY852114 WLU851773:WLU852114 WVQ851773:WVQ852114 JE917309:JE917650 TA917309:TA917650 ACW917309:ACW917650 AMS917309:AMS917650 AWO917309:AWO917650 BGK917309:BGK917650 BQG917309:BQG917650 CAC917309:CAC917650 CJY917309:CJY917650 CTU917309:CTU917650 DDQ917309:DDQ917650 DNM917309:DNM917650 DXI917309:DXI917650 EHE917309:EHE917650 ERA917309:ERA917650 FAW917309:FAW917650 FKS917309:FKS917650 FUO917309:FUO917650 GEK917309:GEK917650 GOG917309:GOG917650 GYC917309:GYC917650 HHY917309:HHY917650 HRU917309:HRU917650 IBQ917309:IBQ917650 ILM917309:ILM917650 IVI917309:IVI917650 JFE917309:JFE917650 JPA917309:JPA917650 JYW917309:JYW917650 KIS917309:KIS917650 KSO917309:KSO917650 LCK917309:LCK917650 LMG917309:LMG917650 LWC917309:LWC917650 MFY917309:MFY917650 MPU917309:MPU917650 MZQ917309:MZQ917650 NJM917309:NJM917650 NTI917309:NTI917650 ODE917309:ODE917650 ONA917309:ONA917650 OWW917309:OWW917650 PGS917309:PGS917650 PQO917309:PQO917650 QAK917309:QAK917650 QKG917309:QKG917650 QUC917309:QUC917650 RDY917309:RDY917650 RNU917309:RNU917650 RXQ917309:RXQ917650 SHM917309:SHM917650 SRI917309:SRI917650 TBE917309:TBE917650 TLA917309:TLA917650 TUW917309:TUW917650 UES917309:UES917650 UOO917309:UOO917650 UYK917309:UYK917650 VIG917309:VIG917650 VSC917309:VSC917650 WBY917309:WBY917650 WLU917309:WLU917650 WVQ917309:WVQ917650 WVQ6:WVQ149 JE982845:JE983186 TA982845:TA983186 ACW982845:ACW983186 AMS982845:AMS983186 AWO982845:AWO983186 BGK982845:BGK983186 BQG982845:BQG983186 CAC982845:CAC983186 CJY982845:CJY983186 CTU982845:CTU983186 DDQ982845:DDQ983186 DNM982845:DNM983186 DXI982845:DXI983186 EHE982845:EHE983186 ERA982845:ERA983186 FAW982845:FAW983186 FKS982845:FKS983186 FUO982845:FUO983186 GEK982845:GEK983186 GOG982845:GOG983186 GYC982845:GYC983186 HHY982845:HHY983186 HRU982845:HRU983186 IBQ982845:IBQ983186 ILM982845:ILM983186 IVI982845:IVI983186 JFE982845:JFE983186 JPA982845:JPA983186 JYW982845:JYW983186 KIS982845:KIS983186 KSO982845:KSO983186 LCK982845:LCK983186 LMG982845:LMG983186 LWC982845:LWC983186 MFY982845:MFY983186 MPU982845:MPU983186 MZQ982845:MZQ983186 NJM982845:NJM983186 NTI982845:NTI983186 ODE982845:ODE983186 ONA982845:ONA983186 OWW982845:OWW983186 PGS982845:PGS983186 PQO982845:PQO983186 QAK982845:QAK983186 QKG982845:QKG983186 QUC982845:QUC983186 RDY982845:RDY983186 RNU982845:RNU983186 RXQ982845:RXQ983186 SHM982845:SHM983186 SRI982845:SRI983186 TBE982845:TBE983186 TLA982845:TLA983186 TUW982845:TUW983186 UES982845:UES983186 UOO982845:UOO983186 UYK982845:UYK983186 VIG982845:VIG983186 VSC982845:VSC983186 WBY982845:WBY983186 WLU6:WLU149 WBY6:WBY149 VSC6:VSC149 VIG6:VIG149 UYK6:UYK149 UOO6:UOO149 UES6:UES149 TUW6:TUW149 TLA6:TLA149 TBE6:TBE149 SRI6:SRI149 SHM6:SHM149 RXQ6:RXQ149 RNU6:RNU149 RDY6:RDY149 QUC6:QUC149 QKG6:QKG149 QAK6:QAK149 PQO6:PQO149 PGS6:PGS149 OWW6:OWW149 ONA6:ONA149 ODE6:ODE149 NTI6:NTI149 NJM6:NJM149 MZQ6:MZQ149 MPU6:MPU149 MFY6:MFY149 LWC6:LWC149 LMG6:LMG149 LCK6:LCK149 KSO6:KSO149 KIS6:KIS149 JYW6:JYW149 JPA6:JPA149 JFE6:JFE149 IVI6:IVI149 ILM6:ILM149 IBQ6:IBQ149 HRU6:HRU149 HHY6:HHY149 GYC6:GYC149 GOG6:GOG149 GEK6:GEK149 FUO6:FUO149 FKS6:FKS149 FAW6:FAW149 ERA6:ERA149 EHE6:EHE149 DXI6:DXI149 DNM6:DNM149 DDQ6:DDQ149 CTU6:CTU149 CJY6:CJY149 CAC6:CAC149 BQG6:BQG149 BGK6:BGK149 AWO6:AWO149 AMS6:AMS149 ACW6:ACW149 TA6:TA149 JE6:JE149 M982845:M983186 M917309:M917650 M851773:M852114 M786237:M786578 M720701:M721042 M655165:M655506 M589629:M589970 M524093:M524434 M458557:M458898 M393021:M393362 M327485:M327826 M261949:M262290 M196413:M196754 M130877:M131218 M65341:M65682" xr:uid="{00000000-0002-0000-0300-000001000000}">
      <formula1>20000</formula1>
    </dataValidation>
    <dataValidation type="whole" allowBlank="1" showInputMessage="1" showErrorMessage="1" prompt="Inserire solo i giorni a tariffa ridotta fatturati/da fatturare" sqref="WVN982845:WVN983186 JB65341:JB65682 SX65341:SX65682 ACT65341:ACT65682 AMP65341:AMP65682 AWL65341:AWL65682 BGH65341:BGH65682 BQD65341:BQD65682 BZZ65341:BZZ65682 CJV65341:CJV65682 CTR65341:CTR65682 DDN65341:DDN65682 DNJ65341:DNJ65682 DXF65341:DXF65682 EHB65341:EHB65682 EQX65341:EQX65682 FAT65341:FAT65682 FKP65341:FKP65682 FUL65341:FUL65682 GEH65341:GEH65682 GOD65341:GOD65682 GXZ65341:GXZ65682 HHV65341:HHV65682 HRR65341:HRR65682 IBN65341:IBN65682 ILJ65341:ILJ65682 IVF65341:IVF65682 JFB65341:JFB65682 JOX65341:JOX65682 JYT65341:JYT65682 KIP65341:KIP65682 KSL65341:KSL65682 LCH65341:LCH65682 LMD65341:LMD65682 LVZ65341:LVZ65682 MFV65341:MFV65682 MPR65341:MPR65682 MZN65341:MZN65682 NJJ65341:NJJ65682 NTF65341:NTF65682 ODB65341:ODB65682 OMX65341:OMX65682 OWT65341:OWT65682 PGP65341:PGP65682 PQL65341:PQL65682 QAH65341:QAH65682 QKD65341:QKD65682 QTZ65341:QTZ65682 RDV65341:RDV65682 RNR65341:RNR65682 RXN65341:RXN65682 SHJ65341:SHJ65682 SRF65341:SRF65682 TBB65341:TBB65682 TKX65341:TKX65682 TUT65341:TUT65682 UEP65341:UEP65682 UOL65341:UOL65682 UYH65341:UYH65682 VID65341:VID65682 VRZ65341:VRZ65682 WBV65341:WBV65682 WLR65341:WLR65682 WVN65341:WVN65682 JB130877:JB131218 SX130877:SX131218 ACT130877:ACT131218 AMP130877:AMP131218 AWL130877:AWL131218 BGH130877:BGH131218 BQD130877:BQD131218 BZZ130877:BZZ131218 CJV130877:CJV131218 CTR130877:CTR131218 DDN130877:DDN131218 DNJ130877:DNJ131218 DXF130877:DXF131218 EHB130877:EHB131218 EQX130877:EQX131218 FAT130877:FAT131218 FKP130877:FKP131218 FUL130877:FUL131218 GEH130877:GEH131218 GOD130877:GOD131218 GXZ130877:GXZ131218 HHV130877:HHV131218 HRR130877:HRR131218 IBN130877:IBN131218 ILJ130877:ILJ131218 IVF130877:IVF131218 JFB130877:JFB131218 JOX130877:JOX131218 JYT130877:JYT131218 KIP130877:KIP131218 KSL130877:KSL131218 LCH130877:LCH131218 LMD130877:LMD131218 LVZ130877:LVZ131218 MFV130877:MFV131218 MPR130877:MPR131218 MZN130877:MZN131218 NJJ130877:NJJ131218 NTF130877:NTF131218 ODB130877:ODB131218 OMX130877:OMX131218 OWT130877:OWT131218 PGP130877:PGP131218 PQL130877:PQL131218 QAH130877:QAH131218 QKD130877:QKD131218 QTZ130877:QTZ131218 RDV130877:RDV131218 RNR130877:RNR131218 RXN130877:RXN131218 SHJ130877:SHJ131218 SRF130877:SRF131218 TBB130877:TBB131218 TKX130877:TKX131218 TUT130877:TUT131218 UEP130877:UEP131218 UOL130877:UOL131218 UYH130877:UYH131218 VID130877:VID131218 VRZ130877:VRZ131218 WBV130877:WBV131218 WLR130877:WLR131218 WVN130877:WVN131218 JB196413:JB196754 SX196413:SX196754 ACT196413:ACT196754 AMP196413:AMP196754 AWL196413:AWL196754 BGH196413:BGH196754 BQD196413:BQD196754 BZZ196413:BZZ196754 CJV196413:CJV196754 CTR196413:CTR196754 DDN196413:DDN196754 DNJ196413:DNJ196754 DXF196413:DXF196754 EHB196413:EHB196754 EQX196413:EQX196754 FAT196413:FAT196754 FKP196413:FKP196754 FUL196413:FUL196754 GEH196413:GEH196754 GOD196413:GOD196754 GXZ196413:GXZ196754 HHV196413:HHV196754 HRR196413:HRR196754 IBN196413:IBN196754 ILJ196413:ILJ196754 IVF196413:IVF196754 JFB196413:JFB196754 JOX196413:JOX196754 JYT196413:JYT196754 KIP196413:KIP196754 KSL196413:KSL196754 LCH196413:LCH196754 LMD196413:LMD196754 LVZ196413:LVZ196754 MFV196413:MFV196754 MPR196413:MPR196754 MZN196413:MZN196754 NJJ196413:NJJ196754 NTF196413:NTF196754 ODB196413:ODB196754 OMX196413:OMX196754 OWT196413:OWT196754 PGP196413:PGP196754 PQL196413:PQL196754 QAH196413:QAH196754 QKD196413:QKD196754 QTZ196413:QTZ196754 RDV196413:RDV196754 RNR196413:RNR196754 RXN196413:RXN196754 SHJ196413:SHJ196754 SRF196413:SRF196754 TBB196413:TBB196754 TKX196413:TKX196754 TUT196413:TUT196754 UEP196413:UEP196754 UOL196413:UOL196754 UYH196413:UYH196754 VID196413:VID196754 VRZ196413:VRZ196754 WBV196413:WBV196754 WLR196413:WLR196754 WVN196413:WVN196754 JB261949:JB262290 SX261949:SX262290 ACT261949:ACT262290 AMP261949:AMP262290 AWL261949:AWL262290 BGH261949:BGH262290 BQD261949:BQD262290 BZZ261949:BZZ262290 CJV261949:CJV262290 CTR261949:CTR262290 DDN261949:DDN262290 DNJ261949:DNJ262290 DXF261949:DXF262290 EHB261949:EHB262290 EQX261949:EQX262290 FAT261949:FAT262290 FKP261949:FKP262290 FUL261949:FUL262290 GEH261949:GEH262290 GOD261949:GOD262290 GXZ261949:GXZ262290 HHV261949:HHV262290 HRR261949:HRR262290 IBN261949:IBN262290 ILJ261949:ILJ262290 IVF261949:IVF262290 JFB261949:JFB262290 JOX261949:JOX262290 JYT261949:JYT262290 KIP261949:KIP262290 KSL261949:KSL262290 LCH261949:LCH262290 LMD261949:LMD262290 LVZ261949:LVZ262290 MFV261949:MFV262290 MPR261949:MPR262290 MZN261949:MZN262290 NJJ261949:NJJ262290 NTF261949:NTF262290 ODB261949:ODB262290 OMX261949:OMX262290 OWT261949:OWT262290 PGP261949:PGP262290 PQL261949:PQL262290 QAH261949:QAH262290 QKD261949:QKD262290 QTZ261949:QTZ262290 RDV261949:RDV262290 RNR261949:RNR262290 RXN261949:RXN262290 SHJ261949:SHJ262290 SRF261949:SRF262290 TBB261949:TBB262290 TKX261949:TKX262290 TUT261949:TUT262290 UEP261949:UEP262290 UOL261949:UOL262290 UYH261949:UYH262290 VID261949:VID262290 VRZ261949:VRZ262290 WBV261949:WBV262290 WLR261949:WLR262290 WVN261949:WVN262290 JB327485:JB327826 SX327485:SX327826 ACT327485:ACT327826 AMP327485:AMP327826 AWL327485:AWL327826 BGH327485:BGH327826 BQD327485:BQD327826 BZZ327485:BZZ327826 CJV327485:CJV327826 CTR327485:CTR327826 DDN327485:DDN327826 DNJ327485:DNJ327826 DXF327485:DXF327826 EHB327485:EHB327826 EQX327485:EQX327826 FAT327485:FAT327826 FKP327485:FKP327826 FUL327485:FUL327826 GEH327485:GEH327826 GOD327485:GOD327826 GXZ327485:GXZ327826 HHV327485:HHV327826 HRR327485:HRR327826 IBN327485:IBN327826 ILJ327485:ILJ327826 IVF327485:IVF327826 JFB327485:JFB327826 JOX327485:JOX327826 JYT327485:JYT327826 KIP327485:KIP327826 KSL327485:KSL327826 LCH327485:LCH327826 LMD327485:LMD327826 LVZ327485:LVZ327826 MFV327485:MFV327826 MPR327485:MPR327826 MZN327485:MZN327826 NJJ327485:NJJ327826 NTF327485:NTF327826 ODB327485:ODB327826 OMX327485:OMX327826 OWT327485:OWT327826 PGP327485:PGP327826 PQL327485:PQL327826 QAH327485:QAH327826 QKD327485:QKD327826 QTZ327485:QTZ327826 RDV327485:RDV327826 RNR327485:RNR327826 RXN327485:RXN327826 SHJ327485:SHJ327826 SRF327485:SRF327826 TBB327485:TBB327826 TKX327485:TKX327826 TUT327485:TUT327826 UEP327485:UEP327826 UOL327485:UOL327826 UYH327485:UYH327826 VID327485:VID327826 VRZ327485:VRZ327826 WBV327485:WBV327826 WLR327485:WLR327826 WVN327485:WVN327826 JB393021:JB393362 SX393021:SX393362 ACT393021:ACT393362 AMP393021:AMP393362 AWL393021:AWL393362 BGH393021:BGH393362 BQD393021:BQD393362 BZZ393021:BZZ393362 CJV393021:CJV393362 CTR393021:CTR393362 DDN393021:DDN393362 DNJ393021:DNJ393362 DXF393021:DXF393362 EHB393021:EHB393362 EQX393021:EQX393362 FAT393021:FAT393362 FKP393021:FKP393362 FUL393021:FUL393362 GEH393021:GEH393362 GOD393021:GOD393362 GXZ393021:GXZ393362 HHV393021:HHV393362 HRR393021:HRR393362 IBN393021:IBN393362 ILJ393021:ILJ393362 IVF393021:IVF393362 JFB393021:JFB393362 JOX393021:JOX393362 JYT393021:JYT393362 KIP393021:KIP393362 KSL393021:KSL393362 LCH393021:LCH393362 LMD393021:LMD393362 LVZ393021:LVZ393362 MFV393021:MFV393362 MPR393021:MPR393362 MZN393021:MZN393362 NJJ393021:NJJ393362 NTF393021:NTF393362 ODB393021:ODB393362 OMX393021:OMX393362 OWT393021:OWT393362 PGP393021:PGP393362 PQL393021:PQL393362 QAH393021:QAH393362 QKD393021:QKD393362 QTZ393021:QTZ393362 RDV393021:RDV393362 RNR393021:RNR393362 RXN393021:RXN393362 SHJ393021:SHJ393362 SRF393021:SRF393362 TBB393021:TBB393362 TKX393021:TKX393362 TUT393021:TUT393362 UEP393021:UEP393362 UOL393021:UOL393362 UYH393021:UYH393362 VID393021:VID393362 VRZ393021:VRZ393362 WBV393021:WBV393362 WLR393021:WLR393362 WVN393021:WVN393362 JB458557:JB458898 SX458557:SX458898 ACT458557:ACT458898 AMP458557:AMP458898 AWL458557:AWL458898 BGH458557:BGH458898 BQD458557:BQD458898 BZZ458557:BZZ458898 CJV458557:CJV458898 CTR458557:CTR458898 DDN458557:DDN458898 DNJ458557:DNJ458898 DXF458557:DXF458898 EHB458557:EHB458898 EQX458557:EQX458898 FAT458557:FAT458898 FKP458557:FKP458898 FUL458557:FUL458898 GEH458557:GEH458898 GOD458557:GOD458898 GXZ458557:GXZ458898 HHV458557:HHV458898 HRR458557:HRR458898 IBN458557:IBN458898 ILJ458557:ILJ458898 IVF458557:IVF458898 JFB458557:JFB458898 JOX458557:JOX458898 JYT458557:JYT458898 KIP458557:KIP458898 KSL458557:KSL458898 LCH458557:LCH458898 LMD458557:LMD458898 LVZ458557:LVZ458898 MFV458557:MFV458898 MPR458557:MPR458898 MZN458557:MZN458898 NJJ458557:NJJ458898 NTF458557:NTF458898 ODB458557:ODB458898 OMX458557:OMX458898 OWT458557:OWT458898 PGP458557:PGP458898 PQL458557:PQL458898 QAH458557:QAH458898 QKD458557:QKD458898 QTZ458557:QTZ458898 RDV458557:RDV458898 RNR458557:RNR458898 RXN458557:RXN458898 SHJ458557:SHJ458898 SRF458557:SRF458898 TBB458557:TBB458898 TKX458557:TKX458898 TUT458557:TUT458898 UEP458557:UEP458898 UOL458557:UOL458898 UYH458557:UYH458898 VID458557:VID458898 VRZ458557:VRZ458898 WBV458557:WBV458898 WLR458557:WLR458898 WVN458557:WVN458898 JB524093:JB524434 SX524093:SX524434 ACT524093:ACT524434 AMP524093:AMP524434 AWL524093:AWL524434 BGH524093:BGH524434 BQD524093:BQD524434 BZZ524093:BZZ524434 CJV524093:CJV524434 CTR524093:CTR524434 DDN524093:DDN524434 DNJ524093:DNJ524434 DXF524093:DXF524434 EHB524093:EHB524434 EQX524093:EQX524434 FAT524093:FAT524434 FKP524093:FKP524434 FUL524093:FUL524434 GEH524093:GEH524434 GOD524093:GOD524434 GXZ524093:GXZ524434 HHV524093:HHV524434 HRR524093:HRR524434 IBN524093:IBN524434 ILJ524093:ILJ524434 IVF524093:IVF524434 JFB524093:JFB524434 JOX524093:JOX524434 JYT524093:JYT524434 KIP524093:KIP524434 KSL524093:KSL524434 LCH524093:LCH524434 LMD524093:LMD524434 LVZ524093:LVZ524434 MFV524093:MFV524434 MPR524093:MPR524434 MZN524093:MZN524434 NJJ524093:NJJ524434 NTF524093:NTF524434 ODB524093:ODB524434 OMX524093:OMX524434 OWT524093:OWT524434 PGP524093:PGP524434 PQL524093:PQL524434 QAH524093:QAH524434 QKD524093:QKD524434 QTZ524093:QTZ524434 RDV524093:RDV524434 RNR524093:RNR524434 RXN524093:RXN524434 SHJ524093:SHJ524434 SRF524093:SRF524434 TBB524093:TBB524434 TKX524093:TKX524434 TUT524093:TUT524434 UEP524093:UEP524434 UOL524093:UOL524434 UYH524093:UYH524434 VID524093:VID524434 VRZ524093:VRZ524434 WBV524093:WBV524434 WLR524093:WLR524434 WVN524093:WVN524434 JB589629:JB589970 SX589629:SX589970 ACT589629:ACT589970 AMP589629:AMP589970 AWL589629:AWL589970 BGH589629:BGH589970 BQD589629:BQD589970 BZZ589629:BZZ589970 CJV589629:CJV589970 CTR589629:CTR589970 DDN589629:DDN589970 DNJ589629:DNJ589970 DXF589629:DXF589970 EHB589629:EHB589970 EQX589629:EQX589970 FAT589629:FAT589970 FKP589629:FKP589970 FUL589629:FUL589970 GEH589629:GEH589970 GOD589629:GOD589970 GXZ589629:GXZ589970 HHV589629:HHV589970 HRR589629:HRR589970 IBN589629:IBN589970 ILJ589629:ILJ589970 IVF589629:IVF589970 JFB589629:JFB589970 JOX589629:JOX589970 JYT589629:JYT589970 KIP589629:KIP589970 KSL589629:KSL589970 LCH589629:LCH589970 LMD589629:LMD589970 LVZ589629:LVZ589970 MFV589629:MFV589970 MPR589629:MPR589970 MZN589629:MZN589970 NJJ589629:NJJ589970 NTF589629:NTF589970 ODB589629:ODB589970 OMX589629:OMX589970 OWT589629:OWT589970 PGP589629:PGP589970 PQL589629:PQL589970 QAH589629:QAH589970 QKD589629:QKD589970 QTZ589629:QTZ589970 RDV589629:RDV589970 RNR589629:RNR589970 RXN589629:RXN589970 SHJ589629:SHJ589970 SRF589629:SRF589970 TBB589629:TBB589970 TKX589629:TKX589970 TUT589629:TUT589970 UEP589629:UEP589970 UOL589629:UOL589970 UYH589629:UYH589970 VID589629:VID589970 VRZ589629:VRZ589970 WBV589629:WBV589970 WLR589629:WLR589970 WVN589629:WVN589970 JB655165:JB655506 SX655165:SX655506 ACT655165:ACT655506 AMP655165:AMP655506 AWL655165:AWL655506 BGH655165:BGH655506 BQD655165:BQD655506 BZZ655165:BZZ655506 CJV655165:CJV655506 CTR655165:CTR655506 DDN655165:DDN655506 DNJ655165:DNJ655506 DXF655165:DXF655506 EHB655165:EHB655506 EQX655165:EQX655506 FAT655165:FAT655506 FKP655165:FKP655506 FUL655165:FUL655506 GEH655165:GEH655506 GOD655165:GOD655506 GXZ655165:GXZ655506 HHV655165:HHV655506 HRR655165:HRR655506 IBN655165:IBN655506 ILJ655165:ILJ655506 IVF655165:IVF655506 JFB655165:JFB655506 JOX655165:JOX655506 JYT655165:JYT655506 KIP655165:KIP655506 KSL655165:KSL655506 LCH655165:LCH655506 LMD655165:LMD655506 LVZ655165:LVZ655506 MFV655165:MFV655506 MPR655165:MPR655506 MZN655165:MZN655506 NJJ655165:NJJ655506 NTF655165:NTF655506 ODB655165:ODB655506 OMX655165:OMX655506 OWT655165:OWT655506 PGP655165:PGP655506 PQL655165:PQL655506 QAH655165:QAH655506 QKD655165:QKD655506 QTZ655165:QTZ655506 RDV655165:RDV655506 RNR655165:RNR655506 RXN655165:RXN655506 SHJ655165:SHJ655506 SRF655165:SRF655506 TBB655165:TBB655506 TKX655165:TKX655506 TUT655165:TUT655506 UEP655165:UEP655506 UOL655165:UOL655506 UYH655165:UYH655506 VID655165:VID655506 VRZ655165:VRZ655506 WBV655165:WBV655506 WLR655165:WLR655506 WVN655165:WVN655506 JB720701:JB721042 SX720701:SX721042 ACT720701:ACT721042 AMP720701:AMP721042 AWL720701:AWL721042 BGH720701:BGH721042 BQD720701:BQD721042 BZZ720701:BZZ721042 CJV720701:CJV721042 CTR720701:CTR721042 DDN720701:DDN721042 DNJ720701:DNJ721042 DXF720701:DXF721042 EHB720701:EHB721042 EQX720701:EQX721042 FAT720701:FAT721042 FKP720701:FKP721042 FUL720701:FUL721042 GEH720701:GEH721042 GOD720701:GOD721042 GXZ720701:GXZ721042 HHV720701:HHV721042 HRR720701:HRR721042 IBN720701:IBN721042 ILJ720701:ILJ721042 IVF720701:IVF721042 JFB720701:JFB721042 JOX720701:JOX721042 JYT720701:JYT721042 KIP720701:KIP721042 KSL720701:KSL721042 LCH720701:LCH721042 LMD720701:LMD721042 LVZ720701:LVZ721042 MFV720701:MFV721042 MPR720701:MPR721042 MZN720701:MZN721042 NJJ720701:NJJ721042 NTF720701:NTF721042 ODB720701:ODB721042 OMX720701:OMX721042 OWT720701:OWT721042 PGP720701:PGP721042 PQL720701:PQL721042 QAH720701:QAH721042 QKD720701:QKD721042 QTZ720701:QTZ721042 RDV720701:RDV721042 RNR720701:RNR721042 RXN720701:RXN721042 SHJ720701:SHJ721042 SRF720701:SRF721042 TBB720701:TBB721042 TKX720701:TKX721042 TUT720701:TUT721042 UEP720701:UEP721042 UOL720701:UOL721042 UYH720701:UYH721042 VID720701:VID721042 VRZ720701:VRZ721042 WBV720701:WBV721042 WLR720701:WLR721042 WVN720701:WVN721042 JB786237:JB786578 SX786237:SX786578 ACT786237:ACT786578 AMP786237:AMP786578 AWL786237:AWL786578 BGH786237:BGH786578 BQD786237:BQD786578 BZZ786237:BZZ786578 CJV786237:CJV786578 CTR786237:CTR786578 DDN786237:DDN786578 DNJ786237:DNJ786578 DXF786237:DXF786578 EHB786237:EHB786578 EQX786237:EQX786578 FAT786237:FAT786578 FKP786237:FKP786578 FUL786237:FUL786578 GEH786237:GEH786578 GOD786237:GOD786578 GXZ786237:GXZ786578 HHV786237:HHV786578 HRR786237:HRR786578 IBN786237:IBN786578 ILJ786237:ILJ786578 IVF786237:IVF786578 JFB786237:JFB786578 JOX786237:JOX786578 JYT786237:JYT786578 KIP786237:KIP786578 KSL786237:KSL786578 LCH786237:LCH786578 LMD786237:LMD786578 LVZ786237:LVZ786578 MFV786237:MFV786578 MPR786237:MPR786578 MZN786237:MZN786578 NJJ786237:NJJ786578 NTF786237:NTF786578 ODB786237:ODB786578 OMX786237:OMX786578 OWT786237:OWT786578 PGP786237:PGP786578 PQL786237:PQL786578 QAH786237:QAH786578 QKD786237:QKD786578 QTZ786237:QTZ786578 RDV786237:RDV786578 RNR786237:RNR786578 RXN786237:RXN786578 SHJ786237:SHJ786578 SRF786237:SRF786578 TBB786237:TBB786578 TKX786237:TKX786578 TUT786237:TUT786578 UEP786237:UEP786578 UOL786237:UOL786578 UYH786237:UYH786578 VID786237:VID786578 VRZ786237:VRZ786578 WBV786237:WBV786578 WLR786237:WLR786578 WVN786237:WVN786578 JB851773:JB852114 SX851773:SX852114 ACT851773:ACT852114 AMP851773:AMP852114 AWL851773:AWL852114 BGH851773:BGH852114 BQD851773:BQD852114 BZZ851773:BZZ852114 CJV851773:CJV852114 CTR851773:CTR852114 DDN851773:DDN852114 DNJ851773:DNJ852114 DXF851773:DXF852114 EHB851773:EHB852114 EQX851773:EQX852114 FAT851773:FAT852114 FKP851773:FKP852114 FUL851773:FUL852114 GEH851773:GEH852114 GOD851773:GOD852114 GXZ851773:GXZ852114 HHV851773:HHV852114 HRR851773:HRR852114 IBN851773:IBN852114 ILJ851773:ILJ852114 IVF851773:IVF852114 JFB851773:JFB852114 JOX851773:JOX852114 JYT851773:JYT852114 KIP851773:KIP852114 KSL851773:KSL852114 LCH851773:LCH852114 LMD851773:LMD852114 LVZ851773:LVZ852114 MFV851773:MFV852114 MPR851773:MPR852114 MZN851773:MZN852114 NJJ851773:NJJ852114 NTF851773:NTF852114 ODB851773:ODB852114 OMX851773:OMX852114 OWT851773:OWT852114 PGP851773:PGP852114 PQL851773:PQL852114 QAH851773:QAH852114 QKD851773:QKD852114 QTZ851773:QTZ852114 RDV851773:RDV852114 RNR851773:RNR852114 RXN851773:RXN852114 SHJ851773:SHJ852114 SRF851773:SRF852114 TBB851773:TBB852114 TKX851773:TKX852114 TUT851773:TUT852114 UEP851773:UEP852114 UOL851773:UOL852114 UYH851773:UYH852114 VID851773:VID852114 VRZ851773:VRZ852114 WBV851773:WBV852114 WLR851773:WLR852114 WVN851773:WVN852114 JB917309:JB917650 SX917309:SX917650 ACT917309:ACT917650 AMP917309:AMP917650 AWL917309:AWL917650 BGH917309:BGH917650 BQD917309:BQD917650 BZZ917309:BZZ917650 CJV917309:CJV917650 CTR917309:CTR917650 DDN917309:DDN917650 DNJ917309:DNJ917650 DXF917309:DXF917650 EHB917309:EHB917650 EQX917309:EQX917650 FAT917309:FAT917650 FKP917309:FKP917650 FUL917309:FUL917650 GEH917309:GEH917650 GOD917309:GOD917650 GXZ917309:GXZ917650 HHV917309:HHV917650 HRR917309:HRR917650 IBN917309:IBN917650 ILJ917309:ILJ917650 IVF917309:IVF917650 JFB917309:JFB917650 JOX917309:JOX917650 JYT917309:JYT917650 KIP917309:KIP917650 KSL917309:KSL917650 LCH917309:LCH917650 LMD917309:LMD917650 LVZ917309:LVZ917650 MFV917309:MFV917650 MPR917309:MPR917650 MZN917309:MZN917650 NJJ917309:NJJ917650 NTF917309:NTF917650 ODB917309:ODB917650 OMX917309:OMX917650 OWT917309:OWT917650 PGP917309:PGP917650 PQL917309:PQL917650 QAH917309:QAH917650 QKD917309:QKD917650 QTZ917309:QTZ917650 RDV917309:RDV917650 RNR917309:RNR917650 RXN917309:RXN917650 SHJ917309:SHJ917650 SRF917309:SRF917650 TBB917309:TBB917650 TKX917309:TKX917650 TUT917309:TUT917650 UEP917309:UEP917650 UOL917309:UOL917650 UYH917309:UYH917650 VID917309:VID917650 VRZ917309:VRZ917650 WBV917309:WBV917650 WLR917309:WLR917650 WVN917309:WVN917650 JB982845:JB983186 SX982845:SX983186 ACT982845:ACT983186 AMP982845:AMP983186 AWL982845:AWL983186 BGH982845:BGH983186 BQD982845:BQD983186 BZZ982845:BZZ983186 CJV982845:CJV983186 CTR982845:CTR983186 DDN982845:DDN983186 DNJ982845:DNJ983186 DXF982845:DXF983186 EHB982845:EHB983186 EQX982845:EQX983186 FAT982845:FAT983186 FKP982845:FKP983186 FUL982845:FUL983186 GEH982845:GEH983186 GOD982845:GOD983186 GXZ982845:GXZ983186 HHV982845:HHV983186 HRR982845:HRR983186 IBN982845:IBN983186 ILJ982845:ILJ983186 IVF982845:IVF983186 JFB982845:JFB983186 JOX982845:JOX983186 JYT982845:JYT983186 KIP982845:KIP983186 KSL982845:KSL983186 LCH982845:LCH983186 LMD982845:LMD983186 LVZ982845:LVZ983186 MFV982845:MFV983186 MPR982845:MPR983186 MZN982845:MZN983186 NJJ982845:NJJ983186 NTF982845:NTF983186 ODB982845:ODB983186 OMX982845:OMX983186 OWT982845:OWT983186 PGP982845:PGP983186 PQL982845:PQL983186 QAH982845:QAH983186 QKD982845:QKD983186 QTZ982845:QTZ983186 RDV982845:RDV983186 RNR982845:RNR983186 RXN982845:RXN983186 SHJ982845:SHJ983186 SRF982845:SRF983186 TBB982845:TBB983186 TKX982845:TKX983186 TUT982845:TUT983186 UEP982845:UEP983186 UOL982845:UOL983186 UYH982845:UYH983186 VID982845:VID983186 VRZ982845:VRZ983186 WBV982845:WBV983186 WLR982845:WLR983186 WVN6:WVN149 WLR6:WLR149 WBV6:WBV149 VRZ6:VRZ149 VID6:VID149 UYH6:UYH149 UOL6:UOL149 UEP6:UEP149 TUT6:TUT149 TKX6:TKX149 TBB6:TBB149 SRF6:SRF149 SHJ6:SHJ149 RXN6:RXN149 RNR6:RNR149 RDV6:RDV149 QTZ6:QTZ149 QKD6:QKD149 QAH6:QAH149 PQL6:PQL149 PGP6:PGP149 OWT6:OWT149 OMX6:OMX149 ODB6:ODB149 NTF6:NTF149 NJJ6:NJJ149 MZN6:MZN149 MPR6:MPR149 MFV6:MFV149 LVZ6:LVZ149 LMD6:LMD149 LCH6:LCH149 KSL6:KSL149 KIP6:KIP149 JYT6:JYT149 JOX6:JOX149 JFB6:JFB149 IVF6:IVF149 ILJ6:ILJ149 IBN6:IBN149 HRR6:HRR149 HHV6:HHV149 GXZ6:GXZ149 GOD6:GOD149 GEH6:GEH149 FUL6:FUL149 FKP6:FKP149 FAT6:FAT149 EQX6:EQX149 EHB6:EHB149 DXF6:DXF149 DNJ6:DNJ149 DDN6:DDN149 CTR6:CTR149 CJV6:CJV149 BZZ6:BZZ149 BQD6:BQD149 BGH6:BGH149 AWL6:AWL149 AMP6:AMP149 ACT6:ACT149 SX6:SX149 JB6:JB149 I196413:I196754 I130877:I131218 I65341:I65682 I982845:I983186 I917309:I917650 I851773:I852114 I786237:I786578 I720701:I721042 I655165:I655506 I589629:I589970 I524093:I524434 I458557:I458898 I393021:I393362 I327485:I327826 I261949:I262290" xr:uid="{00000000-0002-0000-0300-000002000000}">
      <formula1>0</formula1>
      <formula2>305</formula2>
    </dataValidation>
    <dataValidation type="whole" allowBlank="1" showInputMessage="1" showErrorMessage="1" sqref="WVM982845:WVM983186 H65341:H65682 JA65341:JA65682 SW65341:SW65682 ACS65341:ACS65682 AMO65341:AMO65682 AWK65341:AWK65682 BGG65341:BGG65682 BQC65341:BQC65682 BZY65341:BZY65682 CJU65341:CJU65682 CTQ65341:CTQ65682 DDM65341:DDM65682 DNI65341:DNI65682 DXE65341:DXE65682 EHA65341:EHA65682 EQW65341:EQW65682 FAS65341:FAS65682 FKO65341:FKO65682 FUK65341:FUK65682 GEG65341:GEG65682 GOC65341:GOC65682 GXY65341:GXY65682 HHU65341:HHU65682 HRQ65341:HRQ65682 IBM65341:IBM65682 ILI65341:ILI65682 IVE65341:IVE65682 JFA65341:JFA65682 JOW65341:JOW65682 JYS65341:JYS65682 KIO65341:KIO65682 KSK65341:KSK65682 LCG65341:LCG65682 LMC65341:LMC65682 LVY65341:LVY65682 MFU65341:MFU65682 MPQ65341:MPQ65682 MZM65341:MZM65682 NJI65341:NJI65682 NTE65341:NTE65682 ODA65341:ODA65682 OMW65341:OMW65682 OWS65341:OWS65682 PGO65341:PGO65682 PQK65341:PQK65682 QAG65341:QAG65682 QKC65341:QKC65682 QTY65341:QTY65682 RDU65341:RDU65682 RNQ65341:RNQ65682 RXM65341:RXM65682 SHI65341:SHI65682 SRE65341:SRE65682 TBA65341:TBA65682 TKW65341:TKW65682 TUS65341:TUS65682 UEO65341:UEO65682 UOK65341:UOK65682 UYG65341:UYG65682 VIC65341:VIC65682 VRY65341:VRY65682 WBU65341:WBU65682 WLQ65341:WLQ65682 WVM65341:WVM65682 H130877:H131218 JA130877:JA131218 SW130877:SW131218 ACS130877:ACS131218 AMO130877:AMO131218 AWK130877:AWK131218 BGG130877:BGG131218 BQC130877:BQC131218 BZY130877:BZY131218 CJU130877:CJU131218 CTQ130877:CTQ131218 DDM130877:DDM131218 DNI130877:DNI131218 DXE130877:DXE131218 EHA130877:EHA131218 EQW130877:EQW131218 FAS130877:FAS131218 FKO130877:FKO131218 FUK130877:FUK131218 GEG130877:GEG131218 GOC130877:GOC131218 GXY130877:GXY131218 HHU130877:HHU131218 HRQ130877:HRQ131218 IBM130877:IBM131218 ILI130877:ILI131218 IVE130877:IVE131218 JFA130877:JFA131218 JOW130877:JOW131218 JYS130877:JYS131218 KIO130877:KIO131218 KSK130877:KSK131218 LCG130877:LCG131218 LMC130877:LMC131218 LVY130877:LVY131218 MFU130877:MFU131218 MPQ130877:MPQ131218 MZM130877:MZM131218 NJI130877:NJI131218 NTE130877:NTE131218 ODA130877:ODA131218 OMW130877:OMW131218 OWS130877:OWS131218 PGO130877:PGO131218 PQK130877:PQK131218 QAG130877:QAG131218 QKC130877:QKC131218 QTY130877:QTY131218 RDU130877:RDU131218 RNQ130877:RNQ131218 RXM130877:RXM131218 SHI130877:SHI131218 SRE130877:SRE131218 TBA130877:TBA131218 TKW130877:TKW131218 TUS130877:TUS131218 UEO130877:UEO131218 UOK130877:UOK131218 UYG130877:UYG131218 VIC130877:VIC131218 VRY130877:VRY131218 WBU130877:WBU131218 WLQ130877:WLQ131218 WVM130877:WVM131218 H196413:H196754 JA196413:JA196754 SW196413:SW196754 ACS196413:ACS196754 AMO196413:AMO196754 AWK196413:AWK196754 BGG196413:BGG196754 BQC196413:BQC196754 BZY196413:BZY196754 CJU196413:CJU196754 CTQ196413:CTQ196754 DDM196413:DDM196754 DNI196413:DNI196754 DXE196413:DXE196754 EHA196413:EHA196754 EQW196413:EQW196754 FAS196413:FAS196754 FKO196413:FKO196754 FUK196413:FUK196754 GEG196413:GEG196754 GOC196413:GOC196754 GXY196413:GXY196754 HHU196413:HHU196754 HRQ196413:HRQ196754 IBM196413:IBM196754 ILI196413:ILI196754 IVE196413:IVE196754 JFA196413:JFA196754 JOW196413:JOW196754 JYS196413:JYS196754 KIO196413:KIO196754 KSK196413:KSK196754 LCG196413:LCG196754 LMC196413:LMC196754 LVY196413:LVY196754 MFU196413:MFU196754 MPQ196413:MPQ196754 MZM196413:MZM196754 NJI196413:NJI196754 NTE196413:NTE196754 ODA196413:ODA196754 OMW196413:OMW196754 OWS196413:OWS196754 PGO196413:PGO196754 PQK196413:PQK196754 QAG196413:QAG196754 QKC196413:QKC196754 QTY196413:QTY196754 RDU196413:RDU196754 RNQ196413:RNQ196754 RXM196413:RXM196754 SHI196413:SHI196754 SRE196413:SRE196754 TBA196413:TBA196754 TKW196413:TKW196754 TUS196413:TUS196754 UEO196413:UEO196754 UOK196413:UOK196754 UYG196413:UYG196754 VIC196413:VIC196754 VRY196413:VRY196754 WBU196413:WBU196754 WLQ196413:WLQ196754 WVM196413:WVM196754 H261949:H262290 JA261949:JA262290 SW261949:SW262290 ACS261949:ACS262290 AMO261949:AMO262290 AWK261949:AWK262290 BGG261949:BGG262290 BQC261949:BQC262290 BZY261949:BZY262290 CJU261949:CJU262290 CTQ261949:CTQ262290 DDM261949:DDM262290 DNI261949:DNI262290 DXE261949:DXE262290 EHA261949:EHA262290 EQW261949:EQW262290 FAS261949:FAS262290 FKO261949:FKO262290 FUK261949:FUK262290 GEG261949:GEG262290 GOC261949:GOC262290 GXY261949:GXY262290 HHU261949:HHU262290 HRQ261949:HRQ262290 IBM261949:IBM262290 ILI261949:ILI262290 IVE261949:IVE262290 JFA261949:JFA262290 JOW261949:JOW262290 JYS261949:JYS262290 KIO261949:KIO262290 KSK261949:KSK262290 LCG261949:LCG262290 LMC261949:LMC262290 LVY261949:LVY262290 MFU261949:MFU262290 MPQ261949:MPQ262290 MZM261949:MZM262290 NJI261949:NJI262290 NTE261949:NTE262290 ODA261949:ODA262290 OMW261949:OMW262290 OWS261949:OWS262290 PGO261949:PGO262290 PQK261949:PQK262290 QAG261949:QAG262290 QKC261949:QKC262290 QTY261949:QTY262290 RDU261949:RDU262290 RNQ261949:RNQ262290 RXM261949:RXM262290 SHI261949:SHI262290 SRE261949:SRE262290 TBA261949:TBA262290 TKW261949:TKW262290 TUS261949:TUS262290 UEO261949:UEO262290 UOK261949:UOK262290 UYG261949:UYG262290 VIC261949:VIC262290 VRY261949:VRY262290 WBU261949:WBU262290 WLQ261949:WLQ262290 WVM261949:WVM262290 H327485:H327826 JA327485:JA327826 SW327485:SW327826 ACS327485:ACS327826 AMO327485:AMO327826 AWK327485:AWK327826 BGG327485:BGG327826 BQC327485:BQC327826 BZY327485:BZY327826 CJU327485:CJU327826 CTQ327485:CTQ327826 DDM327485:DDM327826 DNI327485:DNI327826 DXE327485:DXE327826 EHA327485:EHA327826 EQW327485:EQW327826 FAS327485:FAS327826 FKO327485:FKO327826 FUK327485:FUK327826 GEG327485:GEG327826 GOC327485:GOC327826 GXY327485:GXY327826 HHU327485:HHU327826 HRQ327485:HRQ327826 IBM327485:IBM327826 ILI327485:ILI327826 IVE327485:IVE327826 JFA327485:JFA327826 JOW327485:JOW327826 JYS327485:JYS327826 KIO327485:KIO327826 KSK327485:KSK327826 LCG327485:LCG327826 LMC327485:LMC327826 LVY327485:LVY327826 MFU327485:MFU327826 MPQ327485:MPQ327826 MZM327485:MZM327826 NJI327485:NJI327826 NTE327485:NTE327826 ODA327485:ODA327826 OMW327485:OMW327826 OWS327485:OWS327826 PGO327485:PGO327826 PQK327485:PQK327826 QAG327485:QAG327826 QKC327485:QKC327826 QTY327485:QTY327826 RDU327485:RDU327826 RNQ327485:RNQ327826 RXM327485:RXM327826 SHI327485:SHI327826 SRE327485:SRE327826 TBA327485:TBA327826 TKW327485:TKW327826 TUS327485:TUS327826 UEO327485:UEO327826 UOK327485:UOK327826 UYG327485:UYG327826 VIC327485:VIC327826 VRY327485:VRY327826 WBU327485:WBU327826 WLQ327485:WLQ327826 WVM327485:WVM327826 H393021:H393362 JA393021:JA393362 SW393021:SW393362 ACS393021:ACS393362 AMO393021:AMO393362 AWK393021:AWK393362 BGG393021:BGG393362 BQC393021:BQC393362 BZY393021:BZY393362 CJU393021:CJU393362 CTQ393021:CTQ393362 DDM393021:DDM393362 DNI393021:DNI393362 DXE393021:DXE393362 EHA393021:EHA393362 EQW393021:EQW393362 FAS393021:FAS393362 FKO393021:FKO393362 FUK393021:FUK393362 GEG393021:GEG393362 GOC393021:GOC393362 GXY393021:GXY393362 HHU393021:HHU393362 HRQ393021:HRQ393362 IBM393021:IBM393362 ILI393021:ILI393362 IVE393021:IVE393362 JFA393021:JFA393362 JOW393021:JOW393362 JYS393021:JYS393362 KIO393021:KIO393362 KSK393021:KSK393362 LCG393021:LCG393362 LMC393021:LMC393362 LVY393021:LVY393362 MFU393021:MFU393362 MPQ393021:MPQ393362 MZM393021:MZM393362 NJI393021:NJI393362 NTE393021:NTE393362 ODA393021:ODA393362 OMW393021:OMW393362 OWS393021:OWS393362 PGO393021:PGO393362 PQK393021:PQK393362 QAG393021:QAG393362 QKC393021:QKC393362 QTY393021:QTY393362 RDU393021:RDU393362 RNQ393021:RNQ393362 RXM393021:RXM393362 SHI393021:SHI393362 SRE393021:SRE393362 TBA393021:TBA393362 TKW393021:TKW393362 TUS393021:TUS393362 UEO393021:UEO393362 UOK393021:UOK393362 UYG393021:UYG393362 VIC393021:VIC393362 VRY393021:VRY393362 WBU393021:WBU393362 WLQ393021:WLQ393362 WVM393021:WVM393362 H458557:H458898 JA458557:JA458898 SW458557:SW458898 ACS458557:ACS458898 AMO458557:AMO458898 AWK458557:AWK458898 BGG458557:BGG458898 BQC458557:BQC458898 BZY458557:BZY458898 CJU458557:CJU458898 CTQ458557:CTQ458898 DDM458557:DDM458898 DNI458557:DNI458898 DXE458557:DXE458898 EHA458557:EHA458898 EQW458557:EQW458898 FAS458557:FAS458898 FKO458557:FKO458898 FUK458557:FUK458898 GEG458557:GEG458898 GOC458557:GOC458898 GXY458557:GXY458898 HHU458557:HHU458898 HRQ458557:HRQ458898 IBM458557:IBM458898 ILI458557:ILI458898 IVE458557:IVE458898 JFA458557:JFA458898 JOW458557:JOW458898 JYS458557:JYS458898 KIO458557:KIO458898 KSK458557:KSK458898 LCG458557:LCG458898 LMC458557:LMC458898 LVY458557:LVY458898 MFU458557:MFU458898 MPQ458557:MPQ458898 MZM458557:MZM458898 NJI458557:NJI458898 NTE458557:NTE458898 ODA458557:ODA458898 OMW458557:OMW458898 OWS458557:OWS458898 PGO458557:PGO458898 PQK458557:PQK458898 QAG458557:QAG458898 QKC458557:QKC458898 QTY458557:QTY458898 RDU458557:RDU458898 RNQ458557:RNQ458898 RXM458557:RXM458898 SHI458557:SHI458898 SRE458557:SRE458898 TBA458557:TBA458898 TKW458557:TKW458898 TUS458557:TUS458898 UEO458557:UEO458898 UOK458557:UOK458898 UYG458557:UYG458898 VIC458557:VIC458898 VRY458557:VRY458898 WBU458557:WBU458898 WLQ458557:WLQ458898 WVM458557:WVM458898 H524093:H524434 JA524093:JA524434 SW524093:SW524434 ACS524093:ACS524434 AMO524093:AMO524434 AWK524093:AWK524434 BGG524093:BGG524434 BQC524093:BQC524434 BZY524093:BZY524434 CJU524093:CJU524434 CTQ524093:CTQ524434 DDM524093:DDM524434 DNI524093:DNI524434 DXE524093:DXE524434 EHA524093:EHA524434 EQW524093:EQW524434 FAS524093:FAS524434 FKO524093:FKO524434 FUK524093:FUK524434 GEG524093:GEG524434 GOC524093:GOC524434 GXY524093:GXY524434 HHU524093:HHU524434 HRQ524093:HRQ524434 IBM524093:IBM524434 ILI524093:ILI524434 IVE524093:IVE524434 JFA524093:JFA524434 JOW524093:JOW524434 JYS524093:JYS524434 KIO524093:KIO524434 KSK524093:KSK524434 LCG524093:LCG524434 LMC524093:LMC524434 LVY524093:LVY524434 MFU524093:MFU524434 MPQ524093:MPQ524434 MZM524093:MZM524434 NJI524093:NJI524434 NTE524093:NTE524434 ODA524093:ODA524434 OMW524093:OMW524434 OWS524093:OWS524434 PGO524093:PGO524434 PQK524093:PQK524434 QAG524093:QAG524434 QKC524093:QKC524434 QTY524093:QTY524434 RDU524093:RDU524434 RNQ524093:RNQ524434 RXM524093:RXM524434 SHI524093:SHI524434 SRE524093:SRE524434 TBA524093:TBA524434 TKW524093:TKW524434 TUS524093:TUS524434 UEO524093:UEO524434 UOK524093:UOK524434 UYG524093:UYG524434 VIC524093:VIC524434 VRY524093:VRY524434 WBU524093:WBU524434 WLQ524093:WLQ524434 WVM524093:WVM524434 H589629:H589970 JA589629:JA589970 SW589629:SW589970 ACS589629:ACS589970 AMO589629:AMO589970 AWK589629:AWK589970 BGG589629:BGG589970 BQC589629:BQC589970 BZY589629:BZY589970 CJU589629:CJU589970 CTQ589629:CTQ589970 DDM589629:DDM589970 DNI589629:DNI589970 DXE589629:DXE589970 EHA589629:EHA589970 EQW589629:EQW589970 FAS589629:FAS589970 FKO589629:FKO589970 FUK589629:FUK589970 GEG589629:GEG589970 GOC589629:GOC589970 GXY589629:GXY589970 HHU589629:HHU589970 HRQ589629:HRQ589970 IBM589629:IBM589970 ILI589629:ILI589970 IVE589629:IVE589970 JFA589629:JFA589970 JOW589629:JOW589970 JYS589629:JYS589970 KIO589629:KIO589970 KSK589629:KSK589970 LCG589629:LCG589970 LMC589629:LMC589970 LVY589629:LVY589970 MFU589629:MFU589970 MPQ589629:MPQ589970 MZM589629:MZM589970 NJI589629:NJI589970 NTE589629:NTE589970 ODA589629:ODA589970 OMW589629:OMW589970 OWS589629:OWS589970 PGO589629:PGO589970 PQK589629:PQK589970 QAG589629:QAG589970 QKC589629:QKC589970 QTY589629:QTY589970 RDU589629:RDU589970 RNQ589629:RNQ589970 RXM589629:RXM589970 SHI589629:SHI589970 SRE589629:SRE589970 TBA589629:TBA589970 TKW589629:TKW589970 TUS589629:TUS589970 UEO589629:UEO589970 UOK589629:UOK589970 UYG589629:UYG589970 VIC589629:VIC589970 VRY589629:VRY589970 WBU589629:WBU589970 WLQ589629:WLQ589970 WVM589629:WVM589970 H655165:H655506 JA655165:JA655506 SW655165:SW655506 ACS655165:ACS655506 AMO655165:AMO655506 AWK655165:AWK655506 BGG655165:BGG655506 BQC655165:BQC655506 BZY655165:BZY655506 CJU655165:CJU655506 CTQ655165:CTQ655506 DDM655165:DDM655506 DNI655165:DNI655506 DXE655165:DXE655506 EHA655165:EHA655506 EQW655165:EQW655506 FAS655165:FAS655506 FKO655165:FKO655506 FUK655165:FUK655506 GEG655165:GEG655506 GOC655165:GOC655506 GXY655165:GXY655506 HHU655165:HHU655506 HRQ655165:HRQ655506 IBM655165:IBM655506 ILI655165:ILI655506 IVE655165:IVE655506 JFA655165:JFA655506 JOW655165:JOW655506 JYS655165:JYS655506 KIO655165:KIO655506 KSK655165:KSK655506 LCG655165:LCG655506 LMC655165:LMC655506 LVY655165:LVY655506 MFU655165:MFU655506 MPQ655165:MPQ655506 MZM655165:MZM655506 NJI655165:NJI655506 NTE655165:NTE655506 ODA655165:ODA655506 OMW655165:OMW655506 OWS655165:OWS655506 PGO655165:PGO655506 PQK655165:PQK655506 QAG655165:QAG655506 QKC655165:QKC655506 QTY655165:QTY655506 RDU655165:RDU655506 RNQ655165:RNQ655506 RXM655165:RXM655506 SHI655165:SHI655506 SRE655165:SRE655506 TBA655165:TBA655506 TKW655165:TKW655506 TUS655165:TUS655506 UEO655165:UEO655506 UOK655165:UOK655506 UYG655165:UYG655506 VIC655165:VIC655506 VRY655165:VRY655506 WBU655165:WBU655506 WLQ655165:WLQ655506 WVM655165:WVM655506 H720701:H721042 JA720701:JA721042 SW720701:SW721042 ACS720701:ACS721042 AMO720701:AMO721042 AWK720701:AWK721042 BGG720701:BGG721042 BQC720701:BQC721042 BZY720701:BZY721042 CJU720701:CJU721042 CTQ720701:CTQ721042 DDM720701:DDM721042 DNI720701:DNI721042 DXE720701:DXE721042 EHA720701:EHA721042 EQW720701:EQW721042 FAS720701:FAS721042 FKO720701:FKO721042 FUK720701:FUK721042 GEG720701:GEG721042 GOC720701:GOC721042 GXY720701:GXY721042 HHU720701:HHU721042 HRQ720701:HRQ721042 IBM720701:IBM721042 ILI720701:ILI721042 IVE720701:IVE721042 JFA720701:JFA721042 JOW720701:JOW721042 JYS720701:JYS721042 KIO720701:KIO721042 KSK720701:KSK721042 LCG720701:LCG721042 LMC720701:LMC721042 LVY720701:LVY721042 MFU720701:MFU721042 MPQ720701:MPQ721042 MZM720701:MZM721042 NJI720701:NJI721042 NTE720701:NTE721042 ODA720701:ODA721042 OMW720701:OMW721042 OWS720701:OWS721042 PGO720701:PGO721042 PQK720701:PQK721042 QAG720701:QAG721042 QKC720701:QKC721042 QTY720701:QTY721042 RDU720701:RDU721042 RNQ720701:RNQ721042 RXM720701:RXM721042 SHI720701:SHI721042 SRE720701:SRE721042 TBA720701:TBA721042 TKW720701:TKW721042 TUS720701:TUS721042 UEO720701:UEO721042 UOK720701:UOK721042 UYG720701:UYG721042 VIC720701:VIC721042 VRY720701:VRY721042 WBU720701:WBU721042 WLQ720701:WLQ721042 WVM720701:WVM721042 H786237:H786578 JA786237:JA786578 SW786237:SW786578 ACS786237:ACS786578 AMO786237:AMO786578 AWK786237:AWK786578 BGG786237:BGG786578 BQC786237:BQC786578 BZY786237:BZY786578 CJU786237:CJU786578 CTQ786237:CTQ786578 DDM786237:DDM786578 DNI786237:DNI786578 DXE786237:DXE786578 EHA786237:EHA786578 EQW786237:EQW786578 FAS786237:FAS786578 FKO786237:FKO786578 FUK786237:FUK786578 GEG786237:GEG786578 GOC786237:GOC786578 GXY786237:GXY786578 HHU786237:HHU786578 HRQ786237:HRQ786578 IBM786237:IBM786578 ILI786237:ILI786578 IVE786237:IVE786578 JFA786237:JFA786578 JOW786237:JOW786578 JYS786237:JYS786578 KIO786237:KIO786578 KSK786237:KSK786578 LCG786237:LCG786578 LMC786237:LMC786578 LVY786237:LVY786578 MFU786237:MFU786578 MPQ786237:MPQ786578 MZM786237:MZM786578 NJI786237:NJI786578 NTE786237:NTE786578 ODA786237:ODA786578 OMW786237:OMW786578 OWS786237:OWS786578 PGO786237:PGO786578 PQK786237:PQK786578 QAG786237:QAG786578 QKC786237:QKC786578 QTY786237:QTY786578 RDU786237:RDU786578 RNQ786237:RNQ786578 RXM786237:RXM786578 SHI786237:SHI786578 SRE786237:SRE786578 TBA786237:TBA786578 TKW786237:TKW786578 TUS786237:TUS786578 UEO786237:UEO786578 UOK786237:UOK786578 UYG786237:UYG786578 VIC786237:VIC786578 VRY786237:VRY786578 WBU786237:WBU786578 WLQ786237:WLQ786578 WVM786237:WVM786578 H851773:H852114 JA851773:JA852114 SW851773:SW852114 ACS851773:ACS852114 AMO851773:AMO852114 AWK851773:AWK852114 BGG851773:BGG852114 BQC851773:BQC852114 BZY851773:BZY852114 CJU851773:CJU852114 CTQ851773:CTQ852114 DDM851773:DDM852114 DNI851773:DNI852114 DXE851773:DXE852114 EHA851773:EHA852114 EQW851773:EQW852114 FAS851773:FAS852114 FKO851773:FKO852114 FUK851773:FUK852114 GEG851773:GEG852114 GOC851773:GOC852114 GXY851773:GXY852114 HHU851773:HHU852114 HRQ851773:HRQ852114 IBM851773:IBM852114 ILI851773:ILI852114 IVE851773:IVE852114 JFA851773:JFA852114 JOW851773:JOW852114 JYS851773:JYS852114 KIO851773:KIO852114 KSK851773:KSK852114 LCG851773:LCG852114 LMC851773:LMC852114 LVY851773:LVY852114 MFU851773:MFU852114 MPQ851773:MPQ852114 MZM851773:MZM852114 NJI851773:NJI852114 NTE851773:NTE852114 ODA851773:ODA852114 OMW851773:OMW852114 OWS851773:OWS852114 PGO851773:PGO852114 PQK851773:PQK852114 QAG851773:QAG852114 QKC851773:QKC852114 QTY851773:QTY852114 RDU851773:RDU852114 RNQ851773:RNQ852114 RXM851773:RXM852114 SHI851773:SHI852114 SRE851773:SRE852114 TBA851773:TBA852114 TKW851773:TKW852114 TUS851773:TUS852114 UEO851773:UEO852114 UOK851773:UOK852114 UYG851773:UYG852114 VIC851773:VIC852114 VRY851773:VRY852114 WBU851773:WBU852114 WLQ851773:WLQ852114 WVM851773:WVM852114 H917309:H917650 JA917309:JA917650 SW917309:SW917650 ACS917309:ACS917650 AMO917309:AMO917650 AWK917309:AWK917650 BGG917309:BGG917650 BQC917309:BQC917650 BZY917309:BZY917650 CJU917309:CJU917650 CTQ917309:CTQ917650 DDM917309:DDM917650 DNI917309:DNI917650 DXE917309:DXE917650 EHA917309:EHA917650 EQW917309:EQW917650 FAS917309:FAS917650 FKO917309:FKO917650 FUK917309:FUK917650 GEG917309:GEG917650 GOC917309:GOC917650 GXY917309:GXY917650 HHU917309:HHU917650 HRQ917309:HRQ917650 IBM917309:IBM917650 ILI917309:ILI917650 IVE917309:IVE917650 JFA917309:JFA917650 JOW917309:JOW917650 JYS917309:JYS917650 KIO917309:KIO917650 KSK917309:KSK917650 LCG917309:LCG917650 LMC917309:LMC917650 LVY917309:LVY917650 MFU917309:MFU917650 MPQ917309:MPQ917650 MZM917309:MZM917650 NJI917309:NJI917650 NTE917309:NTE917650 ODA917309:ODA917650 OMW917309:OMW917650 OWS917309:OWS917650 PGO917309:PGO917650 PQK917309:PQK917650 QAG917309:QAG917650 QKC917309:QKC917650 QTY917309:QTY917650 RDU917309:RDU917650 RNQ917309:RNQ917650 RXM917309:RXM917650 SHI917309:SHI917650 SRE917309:SRE917650 TBA917309:TBA917650 TKW917309:TKW917650 TUS917309:TUS917650 UEO917309:UEO917650 UOK917309:UOK917650 UYG917309:UYG917650 VIC917309:VIC917650 VRY917309:VRY917650 WBU917309:WBU917650 WLQ917309:WLQ917650 WVM917309:WVM917650 H982845:H983186 JA982845:JA983186 SW982845:SW983186 ACS982845:ACS983186 AMO982845:AMO983186 AWK982845:AWK983186 BGG982845:BGG983186 BQC982845:BQC983186 BZY982845:BZY983186 CJU982845:CJU983186 CTQ982845:CTQ983186 DDM982845:DDM983186 DNI982845:DNI983186 DXE982845:DXE983186 EHA982845:EHA983186 EQW982845:EQW983186 FAS982845:FAS983186 FKO982845:FKO983186 FUK982845:FUK983186 GEG982845:GEG983186 GOC982845:GOC983186 GXY982845:GXY983186 HHU982845:HHU983186 HRQ982845:HRQ983186 IBM982845:IBM983186 ILI982845:ILI983186 IVE982845:IVE983186 JFA982845:JFA983186 JOW982845:JOW983186 JYS982845:JYS983186 KIO982845:KIO983186 KSK982845:KSK983186 LCG982845:LCG983186 LMC982845:LMC983186 LVY982845:LVY983186 MFU982845:MFU983186 MPQ982845:MPQ983186 MZM982845:MZM983186 NJI982845:NJI983186 NTE982845:NTE983186 ODA982845:ODA983186 OMW982845:OMW983186 OWS982845:OWS983186 PGO982845:PGO983186 PQK982845:PQK983186 QAG982845:QAG983186 QKC982845:QKC983186 QTY982845:QTY983186 RDU982845:RDU983186 RNQ982845:RNQ983186 RXM982845:RXM983186 SHI982845:SHI983186 SRE982845:SRE983186 TBA982845:TBA983186 TKW982845:TKW983186 TUS982845:TUS983186 UEO982845:UEO983186 UOK982845:UOK983186 UYG982845:UYG983186 VIC982845:VIC983186 VRY982845:VRY983186 WBU982845:WBU983186 WLQ982845:WLQ983186 L982845:L983186 L65341:L65682 L130877:L131218 L196413:L196754 L261949:L262290 L327485:L327826 L393021:L393362 L458557:L458898 L524093:L524434 L589629:L589970 L655165:L655506 L720701:L721042 L786237:L786578 L851773:L852114 L917309:L917650 JA6:JA149 WVM6:WVM149 WLQ6:WLQ149 WBU6:WBU149 VRY6:VRY149 VIC6:VIC149 UYG6:UYG149 UOK6:UOK149 UEO6:UEO149 TUS6:TUS149 TKW6:TKW149 TBA6:TBA149 SRE6:SRE149 SHI6:SHI149 RXM6:RXM149 RNQ6:RNQ149 RDU6:RDU149 QTY6:QTY149 QKC6:QKC149 QAG6:QAG149 PQK6:PQK149 PGO6:PGO149 OWS6:OWS149 OMW6:OMW149 ODA6:ODA149 NTE6:NTE149 NJI6:NJI149 MZM6:MZM149 MPQ6:MPQ149 MFU6:MFU149 LVY6:LVY149 LMC6:LMC149 LCG6:LCG149 KSK6:KSK149 KIO6:KIO149 JYS6:JYS149 JOW6:JOW149 JFA6:JFA149 IVE6:IVE149 ILI6:ILI149 IBM6:IBM149 HRQ6:HRQ149 HHU6:HHU149 GXY6:GXY149 GOC6:GOC149 GEG6:GEG149 FUK6:FUK149 FKO6:FKO149 FAS6:FAS149 EQW6:EQW149 EHA6:EHA149 DXE6:DXE149 DNI6:DNI149 DDM6:DDM149 CTQ6:CTQ149 CJU6:CJU149 BZY6:BZY149 BQC6:BQC149 BGG6:BGG149 AWK6:AWK149 AMO6:AMO149 ACS6:ACS149 SW6:SW149 L6:L149" xr:uid="{00000000-0002-0000-0300-000003000000}">
      <formula1>1</formula1>
      <formula2>305</formula2>
    </dataValidation>
    <dataValidation type="list" allowBlank="1" showInputMessage="1" showErrorMessage="1" sqref="RDZ982845:RDZ983186 QUD982845:QUD983186 RNV982845:RNV983186 JF65341:JF65682 TB65341:TB65682 ACX65341:ACX65682 AMT65341:AMT65682 AWP65341:AWP65682 BGL65341:BGL65682 BQH65341:BQH65682 CAD65341:CAD65682 CJZ65341:CJZ65682 CTV65341:CTV65682 DDR65341:DDR65682 DNN65341:DNN65682 DXJ65341:DXJ65682 EHF65341:EHF65682 ERB65341:ERB65682 FAX65341:FAX65682 FKT65341:FKT65682 FUP65341:FUP65682 GEL65341:GEL65682 GOH65341:GOH65682 GYD65341:GYD65682 HHZ65341:HHZ65682 HRV65341:HRV65682 IBR65341:IBR65682 ILN65341:ILN65682 IVJ65341:IVJ65682 JFF65341:JFF65682 JPB65341:JPB65682 JYX65341:JYX65682 KIT65341:KIT65682 KSP65341:KSP65682 LCL65341:LCL65682 LMH65341:LMH65682 LWD65341:LWD65682 MFZ65341:MFZ65682 MPV65341:MPV65682 MZR65341:MZR65682 NJN65341:NJN65682 NTJ65341:NTJ65682 ODF65341:ODF65682 ONB65341:ONB65682 OWX65341:OWX65682 PGT65341:PGT65682 PQP65341:PQP65682 QAL65341:QAL65682 QKH65341:QKH65682 QUD65341:QUD65682 RDZ65341:RDZ65682 RNV65341:RNV65682 RXR65341:RXR65682 SHN65341:SHN65682 SRJ65341:SRJ65682 TBF65341:TBF65682 TLB65341:TLB65682 TUX65341:TUX65682 UET65341:UET65682 UOP65341:UOP65682 UYL65341:UYL65682 VIH65341:VIH65682 VSD65341:VSD65682 WBZ65341:WBZ65682 WLV65341:WLV65682 WVR65341:WVR65682 RXR982845:RXR983186 JF130877:JF131218 TB130877:TB131218 ACX130877:ACX131218 AMT130877:AMT131218 AWP130877:AWP131218 BGL130877:BGL131218 BQH130877:BQH131218 CAD130877:CAD131218 CJZ130877:CJZ131218 CTV130877:CTV131218 DDR130877:DDR131218 DNN130877:DNN131218 DXJ130877:DXJ131218 EHF130877:EHF131218 ERB130877:ERB131218 FAX130877:FAX131218 FKT130877:FKT131218 FUP130877:FUP131218 GEL130877:GEL131218 GOH130877:GOH131218 GYD130877:GYD131218 HHZ130877:HHZ131218 HRV130877:HRV131218 IBR130877:IBR131218 ILN130877:ILN131218 IVJ130877:IVJ131218 JFF130877:JFF131218 JPB130877:JPB131218 JYX130877:JYX131218 KIT130877:KIT131218 KSP130877:KSP131218 LCL130877:LCL131218 LMH130877:LMH131218 LWD130877:LWD131218 MFZ130877:MFZ131218 MPV130877:MPV131218 MZR130877:MZR131218 NJN130877:NJN131218 NTJ130877:NTJ131218 ODF130877:ODF131218 ONB130877:ONB131218 OWX130877:OWX131218 PGT130877:PGT131218 PQP130877:PQP131218 QAL130877:QAL131218 QKH130877:QKH131218 QUD130877:QUD131218 RDZ130877:RDZ131218 RNV130877:RNV131218 RXR130877:RXR131218 SHN130877:SHN131218 SRJ130877:SRJ131218 TBF130877:TBF131218 TLB130877:TLB131218 TUX130877:TUX131218 UET130877:UET131218 UOP130877:UOP131218 UYL130877:UYL131218 VIH130877:VIH131218 VSD130877:VSD131218 WBZ130877:WBZ131218 WLV130877:WLV131218 WVR130877:WVR131218 SHN982845:SHN983186 JF196413:JF196754 TB196413:TB196754 ACX196413:ACX196754 AMT196413:AMT196754 AWP196413:AWP196754 BGL196413:BGL196754 BQH196413:BQH196754 CAD196413:CAD196754 CJZ196413:CJZ196754 CTV196413:CTV196754 DDR196413:DDR196754 DNN196413:DNN196754 DXJ196413:DXJ196754 EHF196413:EHF196754 ERB196413:ERB196754 FAX196413:FAX196754 FKT196413:FKT196754 FUP196413:FUP196754 GEL196413:GEL196754 GOH196413:GOH196754 GYD196413:GYD196754 HHZ196413:HHZ196754 HRV196413:HRV196754 IBR196413:IBR196754 ILN196413:ILN196754 IVJ196413:IVJ196754 JFF196413:JFF196754 JPB196413:JPB196754 JYX196413:JYX196754 KIT196413:KIT196754 KSP196413:KSP196754 LCL196413:LCL196754 LMH196413:LMH196754 LWD196413:LWD196754 MFZ196413:MFZ196754 MPV196413:MPV196754 MZR196413:MZR196754 NJN196413:NJN196754 NTJ196413:NTJ196754 ODF196413:ODF196754 ONB196413:ONB196754 OWX196413:OWX196754 PGT196413:PGT196754 PQP196413:PQP196754 QAL196413:QAL196754 QKH196413:QKH196754 QUD196413:QUD196754 RDZ196413:RDZ196754 RNV196413:RNV196754 RXR196413:RXR196754 SHN196413:SHN196754 SRJ196413:SRJ196754 TBF196413:TBF196754 TLB196413:TLB196754 TUX196413:TUX196754 UET196413:UET196754 UOP196413:UOP196754 UYL196413:UYL196754 VIH196413:VIH196754 VSD196413:VSD196754 WBZ196413:WBZ196754 WLV196413:WLV196754 WVR196413:WVR196754 SRJ982845:SRJ983186 JF261949:JF262290 TB261949:TB262290 ACX261949:ACX262290 AMT261949:AMT262290 AWP261949:AWP262290 BGL261949:BGL262290 BQH261949:BQH262290 CAD261949:CAD262290 CJZ261949:CJZ262290 CTV261949:CTV262290 DDR261949:DDR262290 DNN261949:DNN262290 DXJ261949:DXJ262290 EHF261949:EHF262290 ERB261949:ERB262290 FAX261949:FAX262290 FKT261949:FKT262290 FUP261949:FUP262290 GEL261949:GEL262290 GOH261949:GOH262290 GYD261949:GYD262290 HHZ261949:HHZ262290 HRV261949:HRV262290 IBR261949:IBR262290 ILN261949:ILN262290 IVJ261949:IVJ262290 JFF261949:JFF262290 JPB261949:JPB262290 JYX261949:JYX262290 KIT261949:KIT262290 KSP261949:KSP262290 LCL261949:LCL262290 LMH261949:LMH262290 LWD261949:LWD262290 MFZ261949:MFZ262290 MPV261949:MPV262290 MZR261949:MZR262290 NJN261949:NJN262290 NTJ261949:NTJ262290 ODF261949:ODF262290 ONB261949:ONB262290 OWX261949:OWX262290 PGT261949:PGT262290 PQP261949:PQP262290 QAL261949:QAL262290 QKH261949:QKH262290 QUD261949:QUD262290 RDZ261949:RDZ262290 RNV261949:RNV262290 RXR261949:RXR262290 SHN261949:SHN262290 SRJ261949:SRJ262290 TBF261949:TBF262290 TLB261949:TLB262290 TUX261949:TUX262290 UET261949:UET262290 UOP261949:UOP262290 UYL261949:UYL262290 VIH261949:VIH262290 VSD261949:VSD262290 WBZ261949:WBZ262290 WLV261949:WLV262290 WVR261949:WVR262290 TBF982845:TBF983186 JF327485:JF327826 TB327485:TB327826 ACX327485:ACX327826 AMT327485:AMT327826 AWP327485:AWP327826 BGL327485:BGL327826 BQH327485:BQH327826 CAD327485:CAD327826 CJZ327485:CJZ327826 CTV327485:CTV327826 DDR327485:DDR327826 DNN327485:DNN327826 DXJ327485:DXJ327826 EHF327485:EHF327826 ERB327485:ERB327826 FAX327485:FAX327826 FKT327485:FKT327826 FUP327485:FUP327826 GEL327485:GEL327826 GOH327485:GOH327826 GYD327485:GYD327826 HHZ327485:HHZ327826 HRV327485:HRV327826 IBR327485:IBR327826 ILN327485:ILN327826 IVJ327485:IVJ327826 JFF327485:JFF327826 JPB327485:JPB327826 JYX327485:JYX327826 KIT327485:KIT327826 KSP327485:KSP327826 LCL327485:LCL327826 LMH327485:LMH327826 LWD327485:LWD327826 MFZ327485:MFZ327826 MPV327485:MPV327826 MZR327485:MZR327826 NJN327485:NJN327826 NTJ327485:NTJ327826 ODF327485:ODF327826 ONB327485:ONB327826 OWX327485:OWX327826 PGT327485:PGT327826 PQP327485:PQP327826 QAL327485:QAL327826 QKH327485:QKH327826 QUD327485:QUD327826 RDZ327485:RDZ327826 RNV327485:RNV327826 RXR327485:RXR327826 SHN327485:SHN327826 SRJ327485:SRJ327826 TBF327485:TBF327826 TLB327485:TLB327826 TUX327485:TUX327826 UET327485:UET327826 UOP327485:UOP327826 UYL327485:UYL327826 VIH327485:VIH327826 VSD327485:VSD327826 WBZ327485:WBZ327826 WLV327485:WLV327826 WVR327485:WVR327826 TLB982845:TLB983186 JF393021:JF393362 TB393021:TB393362 ACX393021:ACX393362 AMT393021:AMT393362 AWP393021:AWP393362 BGL393021:BGL393362 BQH393021:BQH393362 CAD393021:CAD393362 CJZ393021:CJZ393362 CTV393021:CTV393362 DDR393021:DDR393362 DNN393021:DNN393362 DXJ393021:DXJ393362 EHF393021:EHF393362 ERB393021:ERB393362 FAX393021:FAX393362 FKT393021:FKT393362 FUP393021:FUP393362 GEL393021:GEL393362 GOH393021:GOH393362 GYD393021:GYD393362 HHZ393021:HHZ393362 HRV393021:HRV393362 IBR393021:IBR393362 ILN393021:ILN393362 IVJ393021:IVJ393362 JFF393021:JFF393362 JPB393021:JPB393362 JYX393021:JYX393362 KIT393021:KIT393362 KSP393021:KSP393362 LCL393021:LCL393362 LMH393021:LMH393362 LWD393021:LWD393362 MFZ393021:MFZ393362 MPV393021:MPV393362 MZR393021:MZR393362 NJN393021:NJN393362 NTJ393021:NTJ393362 ODF393021:ODF393362 ONB393021:ONB393362 OWX393021:OWX393362 PGT393021:PGT393362 PQP393021:PQP393362 QAL393021:QAL393362 QKH393021:QKH393362 QUD393021:QUD393362 RDZ393021:RDZ393362 RNV393021:RNV393362 RXR393021:RXR393362 SHN393021:SHN393362 SRJ393021:SRJ393362 TBF393021:TBF393362 TLB393021:TLB393362 TUX393021:TUX393362 UET393021:UET393362 UOP393021:UOP393362 UYL393021:UYL393362 VIH393021:VIH393362 VSD393021:VSD393362 WBZ393021:WBZ393362 WLV393021:WLV393362 WVR393021:WVR393362 TUX982845:TUX983186 JF458557:JF458898 TB458557:TB458898 ACX458557:ACX458898 AMT458557:AMT458898 AWP458557:AWP458898 BGL458557:BGL458898 BQH458557:BQH458898 CAD458557:CAD458898 CJZ458557:CJZ458898 CTV458557:CTV458898 DDR458557:DDR458898 DNN458557:DNN458898 DXJ458557:DXJ458898 EHF458557:EHF458898 ERB458557:ERB458898 FAX458557:FAX458898 FKT458557:FKT458898 FUP458557:FUP458898 GEL458557:GEL458898 GOH458557:GOH458898 GYD458557:GYD458898 HHZ458557:HHZ458898 HRV458557:HRV458898 IBR458557:IBR458898 ILN458557:ILN458898 IVJ458557:IVJ458898 JFF458557:JFF458898 JPB458557:JPB458898 JYX458557:JYX458898 KIT458557:KIT458898 KSP458557:KSP458898 LCL458557:LCL458898 LMH458557:LMH458898 LWD458557:LWD458898 MFZ458557:MFZ458898 MPV458557:MPV458898 MZR458557:MZR458898 NJN458557:NJN458898 NTJ458557:NTJ458898 ODF458557:ODF458898 ONB458557:ONB458898 OWX458557:OWX458898 PGT458557:PGT458898 PQP458557:PQP458898 QAL458557:QAL458898 QKH458557:QKH458898 QUD458557:QUD458898 RDZ458557:RDZ458898 RNV458557:RNV458898 RXR458557:RXR458898 SHN458557:SHN458898 SRJ458557:SRJ458898 TBF458557:TBF458898 TLB458557:TLB458898 TUX458557:TUX458898 UET458557:UET458898 UOP458557:UOP458898 UYL458557:UYL458898 VIH458557:VIH458898 VSD458557:VSD458898 WBZ458557:WBZ458898 WLV458557:WLV458898 WVR458557:WVR458898 UET982845:UET983186 JF524093:JF524434 TB524093:TB524434 ACX524093:ACX524434 AMT524093:AMT524434 AWP524093:AWP524434 BGL524093:BGL524434 BQH524093:BQH524434 CAD524093:CAD524434 CJZ524093:CJZ524434 CTV524093:CTV524434 DDR524093:DDR524434 DNN524093:DNN524434 DXJ524093:DXJ524434 EHF524093:EHF524434 ERB524093:ERB524434 FAX524093:FAX524434 FKT524093:FKT524434 FUP524093:FUP524434 GEL524093:GEL524434 GOH524093:GOH524434 GYD524093:GYD524434 HHZ524093:HHZ524434 HRV524093:HRV524434 IBR524093:IBR524434 ILN524093:ILN524434 IVJ524093:IVJ524434 JFF524093:JFF524434 JPB524093:JPB524434 JYX524093:JYX524434 KIT524093:KIT524434 KSP524093:KSP524434 LCL524093:LCL524434 LMH524093:LMH524434 LWD524093:LWD524434 MFZ524093:MFZ524434 MPV524093:MPV524434 MZR524093:MZR524434 NJN524093:NJN524434 NTJ524093:NTJ524434 ODF524093:ODF524434 ONB524093:ONB524434 OWX524093:OWX524434 PGT524093:PGT524434 PQP524093:PQP524434 QAL524093:QAL524434 QKH524093:QKH524434 QUD524093:QUD524434 RDZ524093:RDZ524434 RNV524093:RNV524434 RXR524093:RXR524434 SHN524093:SHN524434 SRJ524093:SRJ524434 TBF524093:TBF524434 TLB524093:TLB524434 TUX524093:TUX524434 UET524093:UET524434 UOP524093:UOP524434 UYL524093:UYL524434 VIH524093:VIH524434 VSD524093:VSD524434 WBZ524093:WBZ524434 WLV524093:WLV524434 WVR524093:WVR524434 UOP982845:UOP983186 JF589629:JF589970 TB589629:TB589970 ACX589629:ACX589970 AMT589629:AMT589970 AWP589629:AWP589970 BGL589629:BGL589970 BQH589629:BQH589970 CAD589629:CAD589970 CJZ589629:CJZ589970 CTV589629:CTV589970 DDR589629:DDR589970 DNN589629:DNN589970 DXJ589629:DXJ589970 EHF589629:EHF589970 ERB589629:ERB589970 FAX589629:FAX589970 FKT589629:FKT589970 FUP589629:FUP589970 GEL589629:GEL589970 GOH589629:GOH589970 GYD589629:GYD589970 HHZ589629:HHZ589970 HRV589629:HRV589970 IBR589629:IBR589970 ILN589629:ILN589970 IVJ589629:IVJ589970 JFF589629:JFF589970 JPB589629:JPB589970 JYX589629:JYX589970 KIT589629:KIT589970 KSP589629:KSP589970 LCL589629:LCL589970 LMH589629:LMH589970 LWD589629:LWD589970 MFZ589629:MFZ589970 MPV589629:MPV589970 MZR589629:MZR589970 NJN589629:NJN589970 NTJ589629:NTJ589970 ODF589629:ODF589970 ONB589629:ONB589970 OWX589629:OWX589970 PGT589629:PGT589970 PQP589629:PQP589970 QAL589629:QAL589970 QKH589629:QKH589970 QUD589629:QUD589970 RDZ589629:RDZ589970 RNV589629:RNV589970 RXR589629:RXR589970 SHN589629:SHN589970 SRJ589629:SRJ589970 TBF589629:TBF589970 TLB589629:TLB589970 TUX589629:TUX589970 UET589629:UET589970 UOP589629:UOP589970 UYL589629:UYL589970 VIH589629:VIH589970 VSD589629:VSD589970 WBZ589629:WBZ589970 WLV589629:WLV589970 WVR589629:WVR589970 UYL982845:UYL983186 JF655165:JF655506 TB655165:TB655506 ACX655165:ACX655506 AMT655165:AMT655506 AWP655165:AWP655506 BGL655165:BGL655506 BQH655165:BQH655506 CAD655165:CAD655506 CJZ655165:CJZ655506 CTV655165:CTV655506 DDR655165:DDR655506 DNN655165:DNN655506 DXJ655165:DXJ655506 EHF655165:EHF655506 ERB655165:ERB655506 FAX655165:FAX655506 FKT655165:FKT655506 FUP655165:FUP655506 GEL655165:GEL655506 GOH655165:GOH655506 GYD655165:GYD655506 HHZ655165:HHZ655506 HRV655165:HRV655506 IBR655165:IBR655506 ILN655165:ILN655506 IVJ655165:IVJ655506 JFF655165:JFF655506 JPB655165:JPB655506 JYX655165:JYX655506 KIT655165:KIT655506 KSP655165:KSP655506 LCL655165:LCL655506 LMH655165:LMH655506 LWD655165:LWD655506 MFZ655165:MFZ655506 MPV655165:MPV655506 MZR655165:MZR655506 NJN655165:NJN655506 NTJ655165:NTJ655506 ODF655165:ODF655506 ONB655165:ONB655506 OWX655165:OWX655506 PGT655165:PGT655506 PQP655165:PQP655506 QAL655165:QAL655506 QKH655165:QKH655506 QUD655165:QUD655506 RDZ655165:RDZ655506 RNV655165:RNV655506 RXR655165:RXR655506 SHN655165:SHN655506 SRJ655165:SRJ655506 TBF655165:TBF655506 TLB655165:TLB655506 TUX655165:TUX655506 UET655165:UET655506 UOP655165:UOP655506 UYL655165:UYL655506 VIH655165:VIH655506 VSD655165:VSD655506 WBZ655165:WBZ655506 WLV655165:WLV655506 WVR655165:WVR655506 VIH982845:VIH983186 JF720701:JF721042 TB720701:TB721042 ACX720701:ACX721042 AMT720701:AMT721042 AWP720701:AWP721042 BGL720701:BGL721042 BQH720701:BQH721042 CAD720701:CAD721042 CJZ720701:CJZ721042 CTV720701:CTV721042 DDR720701:DDR721042 DNN720701:DNN721042 DXJ720701:DXJ721042 EHF720701:EHF721042 ERB720701:ERB721042 FAX720701:FAX721042 FKT720701:FKT721042 FUP720701:FUP721042 GEL720701:GEL721042 GOH720701:GOH721042 GYD720701:GYD721042 HHZ720701:HHZ721042 HRV720701:HRV721042 IBR720701:IBR721042 ILN720701:ILN721042 IVJ720701:IVJ721042 JFF720701:JFF721042 JPB720701:JPB721042 JYX720701:JYX721042 KIT720701:KIT721042 KSP720701:KSP721042 LCL720701:LCL721042 LMH720701:LMH721042 LWD720701:LWD721042 MFZ720701:MFZ721042 MPV720701:MPV721042 MZR720701:MZR721042 NJN720701:NJN721042 NTJ720701:NTJ721042 ODF720701:ODF721042 ONB720701:ONB721042 OWX720701:OWX721042 PGT720701:PGT721042 PQP720701:PQP721042 QAL720701:QAL721042 QKH720701:QKH721042 QUD720701:QUD721042 RDZ720701:RDZ721042 RNV720701:RNV721042 RXR720701:RXR721042 SHN720701:SHN721042 SRJ720701:SRJ721042 TBF720701:TBF721042 TLB720701:TLB721042 TUX720701:TUX721042 UET720701:UET721042 UOP720701:UOP721042 UYL720701:UYL721042 VIH720701:VIH721042 VSD720701:VSD721042 WBZ720701:WBZ721042 WLV720701:WLV721042 WVR720701:WVR721042 VSD982845:VSD983186 JF786237:JF786578 TB786237:TB786578 ACX786237:ACX786578 AMT786237:AMT786578 AWP786237:AWP786578 BGL786237:BGL786578 BQH786237:BQH786578 CAD786237:CAD786578 CJZ786237:CJZ786578 CTV786237:CTV786578 DDR786237:DDR786578 DNN786237:DNN786578 DXJ786237:DXJ786578 EHF786237:EHF786578 ERB786237:ERB786578 FAX786237:FAX786578 FKT786237:FKT786578 FUP786237:FUP786578 GEL786237:GEL786578 GOH786237:GOH786578 GYD786237:GYD786578 HHZ786237:HHZ786578 HRV786237:HRV786578 IBR786237:IBR786578 ILN786237:ILN786578 IVJ786237:IVJ786578 JFF786237:JFF786578 JPB786237:JPB786578 JYX786237:JYX786578 KIT786237:KIT786578 KSP786237:KSP786578 LCL786237:LCL786578 LMH786237:LMH786578 LWD786237:LWD786578 MFZ786237:MFZ786578 MPV786237:MPV786578 MZR786237:MZR786578 NJN786237:NJN786578 NTJ786237:NTJ786578 ODF786237:ODF786578 ONB786237:ONB786578 OWX786237:OWX786578 PGT786237:PGT786578 PQP786237:PQP786578 QAL786237:QAL786578 QKH786237:QKH786578 QUD786237:QUD786578 RDZ786237:RDZ786578 RNV786237:RNV786578 RXR786237:RXR786578 SHN786237:SHN786578 SRJ786237:SRJ786578 TBF786237:TBF786578 TLB786237:TLB786578 TUX786237:TUX786578 UET786237:UET786578 UOP786237:UOP786578 UYL786237:UYL786578 VIH786237:VIH786578 VSD786237:VSD786578 WBZ786237:WBZ786578 WLV786237:WLV786578 WVR786237:WVR786578 WBZ982845:WBZ983186 JF851773:JF852114 TB851773:TB852114 ACX851773:ACX852114 AMT851773:AMT852114 AWP851773:AWP852114 BGL851773:BGL852114 BQH851773:BQH852114 CAD851773:CAD852114 CJZ851773:CJZ852114 CTV851773:CTV852114 DDR851773:DDR852114 DNN851773:DNN852114 DXJ851773:DXJ852114 EHF851773:EHF852114 ERB851773:ERB852114 FAX851773:FAX852114 FKT851773:FKT852114 FUP851773:FUP852114 GEL851773:GEL852114 GOH851773:GOH852114 GYD851773:GYD852114 HHZ851773:HHZ852114 HRV851773:HRV852114 IBR851773:IBR852114 ILN851773:ILN852114 IVJ851773:IVJ852114 JFF851773:JFF852114 JPB851773:JPB852114 JYX851773:JYX852114 KIT851773:KIT852114 KSP851773:KSP852114 LCL851773:LCL852114 LMH851773:LMH852114 LWD851773:LWD852114 MFZ851773:MFZ852114 MPV851773:MPV852114 MZR851773:MZR852114 NJN851773:NJN852114 NTJ851773:NTJ852114 ODF851773:ODF852114 ONB851773:ONB852114 OWX851773:OWX852114 PGT851773:PGT852114 PQP851773:PQP852114 QAL851773:QAL852114 QKH851773:QKH852114 QUD851773:QUD852114 RDZ851773:RDZ852114 RNV851773:RNV852114 RXR851773:RXR852114 SHN851773:SHN852114 SRJ851773:SRJ852114 TBF851773:TBF852114 TLB851773:TLB852114 TUX851773:TUX852114 UET851773:UET852114 UOP851773:UOP852114 UYL851773:UYL852114 VIH851773:VIH852114 VSD851773:VSD852114 WBZ851773:WBZ852114 WLV851773:WLV852114 WVR851773:WVR852114 WLV982845:WLV983186 JF917309:JF917650 TB917309:TB917650 ACX917309:ACX917650 AMT917309:AMT917650 AWP917309:AWP917650 BGL917309:BGL917650 BQH917309:BQH917650 CAD917309:CAD917650 CJZ917309:CJZ917650 CTV917309:CTV917650 DDR917309:DDR917650 DNN917309:DNN917650 DXJ917309:DXJ917650 EHF917309:EHF917650 ERB917309:ERB917650 FAX917309:FAX917650 FKT917309:FKT917650 FUP917309:FUP917650 GEL917309:GEL917650 GOH917309:GOH917650 GYD917309:GYD917650 HHZ917309:HHZ917650 HRV917309:HRV917650 IBR917309:IBR917650 ILN917309:ILN917650 IVJ917309:IVJ917650 JFF917309:JFF917650 JPB917309:JPB917650 JYX917309:JYX917650 KIT917309:KIT917650 KSP917309:KSP917650 LCL917309:LCL917650 LMH917309:LMH917650 LWD917309:LWD917650 MFZ917309:MFZ917650 MPV917309:MPV917650 MZR917309:MZR917650 NJN917309:NJN917650 NTJ917309:NTJ917650 ODF917309:ODF917650 ONB917309:ONB917650 OWX917309:OWX917650 PGT917309:PGT917650 PQP917309:PQP917650 QAL917309:QAL917650 QKH917309:QKH917650 QUD917309:QUD917650 RDZ917309:RDZ917650 RNV917309:RNV917650 RXR917309:RXR917650 SHN917309:SHN917650 SRJ917309:SRJ917650 TBF917309:TBF917650 TLB917309:TLB917650 TUX917309:TUX917650 UET917309:UET917650 UOP917309:UOP917650 UYL917309:UYL917650 VIH917309:VIH917650 VSD917309:VSD917650 WBZ917309:WBZ917650 WLV917309:WLV917650 WVR917309:WVR917650 WVR982845:WVR983186 JF982845:JF983186 TB982845:TB983186 ACX982845:ACX983186 AMT982845:AMT983186 AWP982845:AWP983186 BGL982845:BGL983186 BQH982845:BQH983186 CAD982845:CAD983186 CJZ982845:CJZ983186 CTV982845:CTV983186 DDR982845:DDR983186 DNN982845:DNN983186 DXJ982845:DXJ983186 EHF982845:EHF983186 ERB982845:ERB983186 FAX982845:FAX983186 FKT982845:FKT983186 FUP982845:FUP983186 GEL982845:GEL983186 GOH982845:GOH983186 GYD982845:GYD983186 HHZ982845:HHZ983186 HRV982845:HRV983186 IBR982845:IBR983186 ILN982845:ILN983186 IVJ982845:IVJ983186 JFF982845:JFF983186 JPB982845:JPB983186 JYX982845:JYX983186 KIT982845:KIT983186 KSP982845:KSP983186 LCL982845:LCL983186 LMH982845:LMH983186 LWD982845:LWD983186 MFZ982845:MFZ983186 MPV982845:MPV983186 MZR982845:MZR983186 NJN982845:NJN983186 NTJ982845:NTJ983186 ODF982845:ODF983186 ONB982845:ONB983186 OWX982845:OWX983186 PGT982845:PGT983186 PQP982845:PQP983186 QAL982845:QAL983186 QKH982845:QKH983186 WLV6:WLV149 WBZ6:WBZ149 VSD6:VSD149 VIH6:VIH149 UYL6:UYL149 UOP6:UOP149 UET6:UET149 TUX6:TUX149 TLB6:TLB149 TBF6:TBF149 SRJ6:SRJ149 SHN6:SHN149 RXR6:RXR149 RNV6:RNV149 RDZ6:RDZ149 QUD6:QUD149 QKH6:QKH149 QAL6:QAL149 PQP6:PQP149 PGT6:PGT149 OWX6:OWX149 ONB6:ONB149 ODF6:ODF149 NTJ6:NTJ149 NJN6:NJN149 MZR6:MZR149 MPV6:MPV149 MFZ6:MFZ149 LWD6:LWD149 LMH6:LMH149 LCL6:LCL149 KSP6:KSP149 KIT6:KIT149 JYX6:JYX149 JPB6:JPB149 JFF6:JFF149 IVJ6:IVJ149 ILN6:ILN149 IBR6:IBR149 HRV6:HRV149 HHZ6:HHZ149 GYD6:GYD149 GOH6:GOH149 GEL6:GEL149 FUP6:FUP149 FKT6:FKT149 FAX6:FAX149 ERB6:ERB149 EHF6:EHF149 DXJ6:DXJ149 DNN6:DNN149 DDR6:DDR149 CTV6:CTV149 CJZ6:CJZ149 CAD6:CAD149 BQH6:BQH149 BGL6:BGL149 AWP6:AWP149 AMT6:AMT149 ACX6:ACX149 TB6:TB149 JF6:JF149 WVR6:WVR149" xr:uid="{00000000-0002-0000-0300-000004000000}">
      <formula1>ACCOMPAGNO</formula1>
    </dataValidation>
    <dataValidation type="list" allowBlank="1" showInputMessage="1" showErrorMessage="1" sqref="RDQ982845:RDQ983186 QTU982845:QTU983186 RNM982845:RNM983186 IW65341:IW65682 SS65341:SS65682 ACO65341:ACO65682 AMK65341:AMK65682 AWG65341:AWG65682 BGC65341:BGC65682 BPY65341:BPY65682 BZU65341:BZU65682 CJQ65341:CJQ65682 CTM65341:CTM65682 DDI65341:DDI65682 DNE65341:DNE65682 DXA65341:DXA65682 EGW65341:EGW65682 EQS65341:EQS65682 FAO65341:FAO65682 FKK65341:FKK65682 FUG65341:FUG65682 GEC65341:GEC65682 GNY65341:GNY65682 GXU65341:GXU65682 HHQ65341:HHQ65682 HRM65341:HRM65682 IBI65341:IBI65682 ILE65341:ILE65682 IVA65341:IVA65682 JEW65341:JEW65682 JOS65341:JOS65682 JYO65341:JYO65682 KIK65341:KIK65682 KSG65341:KSG65682 LCC65341:LCC65682 LLY65341:LLY65682 LVU65341:LVU65682 MFQ65341:MFQ65682 MPM65341:MPM65682 MZI65341:MZI65682 NJE65341:NJE65682 NTA65341:NTA65682 OCW65341:OCW65682 OMS65341:OMS65682 OWO65341:OWO65682 PGK65341:PGK65682 PQG65341:PQG65682 QAC65341:QAC65682 QJY65341:QJY65682 QTU65341:QTU65682 RDQ65341:RDQ65682 RNM65341:RNM65682 RXI65341:RXI65682 SHE65341:SHE65682 SRA65341:SRA65682 TAW65341:TAW65682 TKS65341:TKS65682 TUO65341:TUO65682 UEK65341:UEK65682 UOG65341:UOG65682 UYC65341:UYC65682 VHY65341:VHY65682 VRU65341:VRU65682 WBQ65341:WBQ65682 WLM65341:WLM65682 WVI65341:WVI65682 RXI982845:RXI983186 IW130877:IW131218 SS130877:SS131218 ACO130877:ACO131218 AMK130877:AMK131218 AWG130877:AWG131218 BGC130877:BGC131218 BPY130877:BPY131218 BZU130877:BZU131218 CJQ130877:CJQ131218 CTM130877:CTM131218 DDI130877:DDI131218 DNE130877:DNE131218 DXA130877:DXA131218 EGW130877:EGW131218 EQS130877:EQS131218 FAO130877:FAO131218 FKK130877:FKK131218 FUG130877:FUG131218 GEC130877:GEC131218 GNY130877:GNY131218 GXU130877:GXU131218 HHQ130877:HHQ131218 HRM130877:HRM131218 IBI130877:IBI131218 ILE130877:ILE131218 IVA130877:IVA131218 JEW130877:JEW131218 JOS130877:JOS131218 JYO130877:JYO131218 KIK130877:KIK131218 KSG130877:KSG131218 LCC130877:LCC131218 LLY130877:LLY131218 LVU130877:LVU131218 MFQ130877:MFQ131218 MPM130877:MPM131218 MZI130877:MZI131218 NJE130877:NJE131218 NTA130877:NTA131218 OCW130877:OCW131218 OMS130877:OMS131218 OWO130877:OWO131218 PGK130877:PGK131218 PQG130877:PQG131218 QAC130877:QAC131218 QJY130877:QJY131218 QTU130877:QTU131218 RDQ130877:RDQ131218 RNM130877:RNM131218 RXI130877:RXI131218 SHE130877:SHE131218 SRA130877:SRA131218 TAW130877:TAW131218 TKS130877:TKS131218 TUO130877:TUO131218 UEK130877:UEK131218 UOG130877:UOG131218 UYC130877:UYC131218 VHY130877:VHY131218 VRU130877:VRU131218 WBQ130877:WBQ131218 WLM130877:WLM131218 WVI130877:WVI131218 SHE982845:SHE983186 IW196413:IW196754 SS196413:SS196754 ACO196413:ACO196754 AMK196413:AMK196754 AWG196413:AWG196754 BGC196413:BGC196754 BPY196413:BPY196754 BZU196413:BZU196754 CJQ196413:CJQ196754 CTM196413:CTM196754 DDI196413:DDI196754 DNE196413:DNE196754 DXA196413:DXA196754 EGW196413:EGW196754 EQS196413:EQS196754 FAO196413:FAO196754 FKK196413:FKK196754 FUG196413:FUG196754 GEC196413:GEC196754 GNY196413:GNY196754 GXU196413:GXU196754 HHQ196413:HHQ196754 HRM196413:HRM196754 IBI196413:IBI196754 ILE196413:ILE196754 IVA196413:IVA196754 JEW196413:JEW196754 JOS196413:JOS196754 JYO196413:JYO196754 KIK196413:KIK196754 KSG196413:KSG196754 LCC196413:LCC196754 LLY196413:LLY196754 LVU196413:LVU196754 MFQ196413:MFQ196754 MPM196413:MPM196754 MZI196413:MZI196754 NJE196413:NJE196754 NTA196413:NTA196754 OCW196413:OCW196754 OMS196413:OMS196754 OWO196413:OWO196754 PGK196413:PGK196754 PQG196413:PQG196754 QAC196413:QAC196754 QJY196413:QJY196754 QTU196413:QTU196754 RDQ196413:RDQ196754 RNM196413:RNM196754 RXI196413:RXI196754 SHE196413:SHE196754 SRA196413:SRA196754 TAW196413:TAW196754 TKS196413:TKS196754 TUO196413:TUO196754 UEK196413:UEK196754 UOG196413:UOG196754 UYC196413:UYC196754 VHY196413:VHY196754 VRU196413:VRU196754 WBQ196413:WBQ196754 WLM196413:WLM196754 WVI196413:WVI196754 SRA982845:SRA983186 IW261949:IW262290 SS261949:SS262290 ACO261949:ACO262290 AMK261949:AMK262290 AWG261949:AWG262290 BGC261949:BGC262290 BPY261949:BPY262290 BZU261949:BZU262290 CJQ261949:CJQ262290 CTM261949:CTM262290 DDI261949:DDI262290 DNE261949:DNE262290 DXA261949:DXA262290 EGW261949:EGW262290 EQS261949:EQS262290 FAO261949:FAO262290 FKK261949:FKK262290 FUG261949:FUG262290 GEC261949:GEC262290 GNY261949:GNY262290 GXU261949:GXU262290 HHQ261949:HHQ262290 HRM261949:HRM262290 IBI261949:IBI262290 ILE261949:ILE262290 IVA261949:IVA262290 JEW261949:JEW262290 JOS261949:JOS262290 JYO261949:JYO262290 KIK261949:KIK262290 KSG261949:KSG262290 LCC261949:LCC262290 LLY261949:LLY262290 LVU261949:LVU262290 MFQ261949:MFQ262290 MPM261949:MPM262290 MZI261949:MZI262290 NJE261949:NJE262290 NTA261949:NTA262290 OCW261949:OCW262290 OMS261949:OMS262290 OWO261949:OWO262290 PGK261949:PGK262290 PQG261949:PQG262290 QAC261949:QAC262290 QJY261949:QJY262290 QTU261949:QTU262290 RDQ261949:RDQ262290 RNM261949:RNM262290 RXI261949:RXI262290 SHE261949:SHE262290 SRA261949:SRA262290 TAW261949:TAW262290 TKS261949:TKS262290 TUO261949:TUO262290 UEK261949:UEK262290 UOG261949:UOG262290 UYC261949:UYC262290 VHY261949:VHY262290 VRU261949:VRU262290 WBQ261949:WBQ262290 WLM261949:WLM262290 WVI261949:WVI262290 TAW982845:TAW983186 IW327485:IW327826 SS327485:SS327826 ACO327485:ACO327826 AMK327485:AMK327826 AWG327485:AWG327826 BGC327485:BGC327826 BPY327485:BPY327826 BZU327485:BZU327826 CJQ327485:CJQ327826 CTM327485:CTM327826 DDI327485:DDI327826 DNE327485:DNE327826 DXA327485:DXA327826 EGW327485:EGW327826 EQS327485:EQS327826 FAO327485:FAO327826 FKK327485:FKK327826 FUG327485:FUG327826 GEC327485:GEC327826 GNY327485:GNY327826 GXU327485:GXU327826 HHQ327485:HHQ327826 HRM327485:HRM327826 IBI327485:IBI327826 ILE327485:ILE327826 IVA327485:IVA327826 JEW327485:JEW327826 JOS327485:JOS327826 JYO327485:JYO327826 KIK327485:KIK327826 KSG327485:KSG327826 LCC327485:LCC327826 LLY327485:LLY327826 LVU327485:LVU327826 MFQ327485:MFQ327826 MPM327485:MPM327826 MZI327485:MZI327826 NJE327485:NJE327826 NTA327485:NTA327826 OCW327485:OCW327826 OMS327485:OMS327826 OWO327485:OWO327826 PGK327485:PGK327826 PQG327485:PQG327826 QAC327485:QAC327826 QJY327485:QJY327826 QTU327485:QTU327826 RDQ327485:RDQ327826 RNM327485:RNM327826 RXI327485:RXI327826 SHE327485:SHE327826 SRA327485:SRA327826 TAW327485:TAW327826 TKS327485:TKS327826 TUO327485:TUO327826 UEK327485:UEK327826 UOG327485:UOG327826 UYC327485:UYC327826 VHY327485:VHY327826 VRU327485:VRU327826 WBQ327485:WBQ327826 WLM327485:WLM327826 WVI327485:WVI327826 TKS982845:TKS983186 IW393021:IW393362 SS393021:SS393362 ACO393021:ACO393362 AMK393021:AMK393362 AWG393021:AWG393362 BGC393021:BGC393362 BPY393021:BPY393362 BZU393021:BZU393362 CJQ393021:CJQ393362 CTM393021:CTM393362 DDI393021:DDI393362 DNE393021:DNE393362 DXA393021:DXA393362 EGW393021:EGW393362 EQS393021:EQS393362 FAO393021:FAO393362 FKK393021:FKK393362 FUG393021:FUG393362 GEC393021:GEC393362 GNY393021:GNY393362 GXU393021:GXU393362 HHQ393021:HHQ393362 HRM393021:HRM393362 IBI393021:IBI393362 ILE393021:ILE393362 IVA393021:IVA393362 JEW393021:JEW393362 JOS393021:JOS393362 JYO393021:JYO393362 KIK393021:KIK393362 KSG393021:KSG393362 LCC393021:LCC393362 LLY393021:LLY393362 LVU393021:LVU393362 MFQ393021:MFQ393362 MPM393021:MPM393362 MZI393021:MZI393362 NJE393021:NJE393362 NTA393021:NTA393362 OCW393021:OCW393362 OMS393021:OMS393362 OWO393021:OWO393362 PGK393021:PGK393362 PQG393021:PQG393362 QAC393021:QAC393362 QJY393021:QJY393362 QTU393021:QTU393362 RDQ393021:RDQ393362 RNM393021:RNM393362 RXI393021:RXI393362 SHE393021:SHE393362 SRA393021:SRA393362 TAW393021:TAW393362 TKS393021:TKS393362 TUO393021:TUO393362 UEK393021:UEK393362 UOG393021:UOG393362 UYC393021:UYC393362 VHY393021:VHY393362 VRU393021:VRU393362 WBQ393021:WBQ393362 WLM393021:WLM393362 WVI393021:WVI393362 TUO982845:TUO983186 IW458557:IW458898 SS458557:SS458898 ACO458557:ACO458898 AMK458557:AMK458898 AWG458557:AWG458898 BGC458557:BGC458898 BPY458557:BPY458898 BZU458557:BZU458898 CJQ458557:CJQ458898 CTM458557:CTM458898 DDI458557:DDI458898 DNE458557:DNE458898 DXA458557:DXA458898 EGW458557:EGW458898 EQS458557:EQS458898 FAO458557:FAO458898 FKK458557:FKK458898 FUG458557:FUG458898 GEC458557:GEC458898 GNY458557:GNY458898 GXU458557:GXU458898 HHQ458557:HHQ458898 HRM458557:HRM458898 IBI458557:IBI458898 ILE458557:ILE458898 IVA458557:IVA458898 JEW458557:JEW458898 JOS458557:JOS458898 JYO458557:JYO458898 KIK458557:KIK458898 KSG458557:KSG458898 LCC458557:LCC458898 LLY458557:LLY458898 LVU458557:LVU458898 MFQ458557:MFQ458898 MPM458557:MPM458898 MZI458557:MZI458898 NJE458557:NJE458898 NTA458557:NTA458898 OCW458557:OCW458898 OMS458557:OMS458898 OWO458557:OWO458898 PGK458557:PGK458898 PQG458557:PQG458898 QAC458557:QAC458898 QJY458557:QJY458898 QTU458557:QTU458898 RDQ458557:RDQ458898 RNM458557:RNM458898 RXI458557:RXI458898 SHE458557:SHE458898 SRA458557:SRA458898 TAW458557:TAW458898 TKS458557:TKS458898 TUO458557:TUO458898 UEK458557:UEK458898 UOG458557:UOG458898 UYC458557:UYC458898 VHY458557:VHY458898 VRU458557:VRU458898 WBQ458557:WBQ458898 WLM458557:WLM458898 WVI458557:WVI458898 UEK982845:UEK983186 IW524093:IW524434 SS524093:SS524434 ACO524093:ACO524434 AMK524093:AMK524434 AWG524093:AWG524434 BGC524093:BGC524434 BPY524093:BPY524434 BZU524093:BZU524434 CJQ524093:CJQ524434 CTM524093:CTM524434 DDI524093:DDI524434 DNE524093:DNE524434 DXA524093:DXA524434 EGW524093:EGW524434 EQS524093:EQS524434 FAO524093:FAO524434 FKK524093:FKK524434 FUG524093:FUG524434 GEC524093:GEC524434 GNY524093:GNY524434 GXU524093:GXU524434 HHQ524093:HHQ524434 HRM524093:HRM524434 IBI524093:IBI524434 ILE524093:ILE524434 IVA524093:IVA524434 JEW524093:JEW524434 JOS524093:JOS524434 JYO524093:JYO524434 KIK524093:KIK524434 KSG524093:KSG524434 LCC524093:LCC524434 LLY524093:LLY524434 LVU524093:LVU524434 MFQ524093:MFQ524434 MPM524093:MPM524434 MZI524093:MZI524434 NJE524093:NJE524434 NTA524093:NTA524434 OCW524093:OCW524434 OMS524093:OMS524434 OWO524093:OWO524434 PGK524093:PGK524434 PQG524093:PQG524434 QAC524093:QAC524434 QJY524093:QJY524434 QTU524093:QTU524434 RDQ524093:RDQ524434 RNM524093:RNM524434 RXI524093:RXI524434 SHE524093:SHE524434 SRA524093:SRA524434 TAW524093:TAW524434 TKS524093:TKS524434 TUO524093:TUO524434 UEK524093:UEK524434 UOG524093:UOG524434 UYC524093:UYC524434 VHY524093:VHY524434 VRU524093:VRU524434 WBQ524093:WBQ524434 WLM524093:WLM524434 WVI524093:WVI524434 UOG982845:UOG983186 IW589629:IW589970 SS589629:SS589970 ACO589629:ACO589970 AMK589629:AMK589970 AWG589629:AWG589970 BGC589629:BGC589970 BPY589629:BPY589970 BZU589629:BZU589970 CJQ589629:CJQ589970 CTM589629:CTM589970 DDI589629:DDI589970 DNE589629:DNE589970 DXA589629:DXA589970 EGW589629:EGW589970 EQS589629:EQS589970 FAO589629:FAO589970 FKK589629:FKK589970 FUG589629:FUG589970 GEC589629:GEC589970 GNY589629:GNY589970 GXU589629:GXU589970 HHQ589629:HHQ589970 HRM589629:HRM589970 IBI589629:IBI589970 ILE589629:ILE589970 IVA589629:IVA589970 JEW589629:JEW589970 JOS589629:JOS589970 JYO589629:JYO589970 KIK589629:KIK589970 KSG589629:KSG589970 LCC589629:LCC589970 LLY589629:LLY589970 LVU589629:LVU589970 MFQ589629:MFQ589970 MPM589629:MPM589970 MZI589629:MZI589970 NJE589629:NJE589970 NTA589629:NTA589970 OCW589629:OCW589970 OMS589629:OMS589970 OWO589629:OWO589970 PGK589629:PGK589970 PQG589629:PQG589970 QAC589629:QAC589970 QJY589629:QJY589970 QTU589629:QTU589970 RDQ589629:RDQ589970 RNM589629:RNM589970 RXI589629:RXI589970 SHE589629:SHE589970 SRA589629:SRA589970 TAW589629:TAW589970 TKS589629:TKS589970 TUO589629:TUO589970 UEK589629:UEK589970 UOG589629:UOG589970 UYC589629:UYC589970 VHY589629:VHY589970 VRU589629:VRU589970 WBQ589629:WBQ589970 WLM589629:WLM589970 WVI589629:WVI589970 UYC982845:UYC983186 IW655165:IW655506 SS655165:SS655506 ACO655165:ACO655506 AMK655165:AMK655506 AWG655165:AWG655506 BGC655165:BGC655506 BPY655165:BPY655506 BZU655165:BZU655506 CJQ655165:CJQ655506 CTM655165:CTM655506 DDI655165:DDI655506 DNE655165:DNE655506 DXA655165:DXA655506 EGW655165:EGW655506 EQS655165:EQS655506 FAO655165:FAO655506 FKK655165:FKK655506 FUG655165:FUG655506 GEC655165:GEC655506 GNY655165:GNY655506 GXU655165:GXU655506 HHQ655165:HHQ655506 HRM655165:HRM655506 IBI655165:IBI655506 ILE655165:ILE655506 IVA655165:IVA655506 JEW655165:JEW655506 JOS655165:JOS655506 JYO655165:JYO655506 KIK655165:KIK655506 KSG655165:KSG655506 LCC655165:LCC655506 LLY655165:LLY655506 LVU655165:LVU655506 MFQ655165:MFQ655506 MPM655165:MPM655506 MZI655165:MZI655506 NJE655165:NJE655506 NTA655165:NTA655506 OCW655165:OCW655506 OMS655165:OMS655506 OWO655165:OWO655506 PGK655165:PGK655506 PQG655165:PQG655506 QAC655165:QAC655506 QJY655165:QJY655506 QTU655165:QTU655506 RDQ655165:RDQ655506 RNM655165:RNM655506 RXI655165:RXI655506 SHE655165:SHE655506 SRA655165:SRA655506 TAW655165:TAW655506 TKS655165:TKS655506 TUO655165:TUO655506 UEK655165:UEK655506 UOG655165:UOG655506 UYC655165:UYC655506 VHY655165:VHY655506 VRU655165:VRU655506 WBQ655165:WBQ655506 WLM655165:WLM655506 WVI655165:WVI655506 VHY982845:VHY983186 IW720701:IW721042 SS720701:SS721042 ACO720701:ACO721042 AMK720701:AMK721042 AWG720701:AWG721042 BGC720701:BGC721042 BPY720701:BPY721042 BZU720701:BZU721042 CJQ720701:CJQ721042 CTM720701:CTM721042 DDI720701:DDI721042 DNE720701:DNE721042 DXA720701:DXA721042 EGW720701:EGW721042 EQS720701:EQS721042 FAO720701:FAO721042 FKK720701:FKK721042 FUG720701:FUG721042 GEC720701:GEC721042 GNY720701:GNY721042 GXU720701:GXU721042 HHQ720701:HHQ721042 HRM720701:HRM721042 IBI720701:IBI721042 ILE720701:ILE721042 IVA720701:IVA721042 JEW720701:JEW721042 JOS720701:JOS721042 JYO720701:JYO721042 KIK720701:KIK721042 KSG720701:KSG721042 LCC720701:LCC721042 LLY720701:LLY721042 LVU720701:LVU721042 MFQ720701:MFQ721042 MPM720701:MPM721042 MZI720701:MZI721042 NJE720701:NJE721042 NTA720701:NTA721042 OCW720701:OCW721042 OMS720701:OMS721042 OWO720701:OWO721042 PGK720701:PGK721042 PQG720701:PQG721042 QAC720701:QAC721042 QJY720701:QJY721042 QTU720701:QTU721042 RDQ720701:RDQ721042 RNM720701:RNM721042 RXI720701:RXI721042 SHE720701:SHE721042 SRA720701:SRA721042 TAW720701:TAW721042 TKS720701:TKS721042 TUO720701:TUO721042 UEK720701:UEK721042 UOG720701:UOG721042 UYC720701:UYC721042 VHY720701:VHY721042 VRU720701:VRU721042 WBQ720701:WBQ721042 WLM720701:WLM721042 WVI720701:WVI721042 VRU982845:VRU983186 IW786237:IW786578 SS786237:SS786578 ACO786237:ACO786578 AMK786237:AMK786578 AWG786237:AWG786578 BGC786237:BGC786578 BPY786237:BPY786578 BZU786237:BZU786578 CJQ786237:CJQ786578 CTM786237:CTM786578 DDI786237:DDI786578 DNE786237:DNE786578 DXA786237:DXA786578 EGW786237:EGW786578 EQS786237:EQS786578 FAO786237:FAO786578 FKK786237:FKK786578 FUG786237:FUG786578 GEC786237:GEC786578 GNY786237:GNY786578 GXU786237:GXU786578 HHQ786237:HHQ786578 HRM786237:HRM786578 IBI786237:IBI786578 ILE786237:ILE786578 IVA786237:IVA786578 JEW786237:JEW786578 JOS786237:JOS786578 JYO786237:JYO786578 KIK786237:KIK786578 KSG786237:KSG786578 LCC786237:LCC786578 LLY786237:LLY786578 LVU786237:LVU786578 MFQ786237:MFQ786578 MPM786237:MPM786578 MZI786237:MZI786578 NJE786237:NJE786578 NTA786237:NTA786578 OCW786237:OCW786578 OMS786237:OMS786578 OWO786237:OWO786578 PGK786237:PGK786578 PQG786237:PQG786578 QAC786237:QAC786578 QJY786237:QJY786578 QTU786237:QTU786578 RDQ786237:RDQ786578 RNM786237:RNM786578 RXI786237:RXI786578 SHE786237:SHE786578 SRA786237:SRA786578 TAW786237:TAW786578 TKS786237:TKS786578 TUO786237:TUO786578 UEK786237:UEK786578 UOG786237:UOG786578 UYC786237:UYC786578 VHY786237:VHY786578 VRU786237:VRU786578 WBQ786237:WBQ786578 WLM786237:WLM786578 WVI786237:WVI786578 WBQ982845:WBQ983186 IW851773:IW852114 SS851773:SS852114 ACO851773:ACO852114 AMK851773:AMK852114 AWG851773:AWG852114 BGC851773:BGC852114 BPY851773:BPY852114 BZU851773:BZU852114 CJQ851773:CJQ852114 CTM851773:CTM852114 DDI851773:DDI852114 DNE851773:DNE852114 DXA851773:DXA852114 EGW851773:EGW852114 EQS851773:EQS852114 FAO851773:FAO852114 FKK851773:FKK852114 FUG851773:FUG852114 GEC851773:GEC852114 GNY851773:GNY852114 GXU851773:GXU852114 HHQ851773:HHQ852114 HRM851773:HRM852114 IBI851773:IBI852114 ILE851773:ILE852114 IVA851773:IVA852114 JEW851773:JEW852114 JOS851773:JOS852114 JYO851773:JYO852114 KIK851773:KIK852114 KSG851773:KSG852114 LCC851773:LCC852114 LLY851773:LLY852114 LVU851773:LVU852114 MFQ851773:MFQ852114 MPM851773:MPM852114 MZI851773:MZI852114 NJE851773:NJE852114 NTA851773:NTA852114 OCW851773:OCW852114 OMS851773:OMS852114 OWO851773:OWO852114 PGK851773:PGK852114 PQG851773:PQG852114 QAC851773:QAC852114 QJY851773:QJY852114 QTU851773:QTU852114 RDQ851773:RDQ852114 RNM851773:RNM852114 RXI851773:RXI852114 SHE851773:SHE852114 SRA851773:SRA852114 TAW851773:TAW852114 TKS851773:TKS852114 TUO851773:TUO852114 UEK851773:UEK852114 UOG851773:UOG852114 UYC851773:UYC852114 VHY851773:VHY852114 VRU851773:VRU852114 WBQ851773:WBQ852114 WLM851773:WLM852114 WVI851773:WVI852114 WLM982845:WLM983186 IW917309:IW917650 SS917309:SS917650 ACO917309:ACO917650 AMK917309:AMK917650 AWG917309:AWG917650 BGC917309:BGC917650 BPY917309:BPY917650 BZU917309:BZU917650 CJQ917309:CJQ917650 CTM917309:CTM917650 DDI917309:DDI917650 DNE917309:DNE917650 DXA917309:DXA917650 EGW917309:EGW917650 EQS917309:EQS917650 FAO917309:FAO917650 FKK917309:FKK917650 FUG917309:FUG917650 GEC917309:GEC917650 GNY917309:GNY917650 GXU917309:GXU917650 HHQ917309:HHQ917650 HRM917309:HRM917650 IBI917309:IBI917650 ILE917309:ILE917650 IVA917309:IVA917650 JEW917309:JEW917650 JOS917309:JOS917650 JYO917309:JYO917650 KIK917309:KIK917650 KSG917309:KSG917650 LCC917309:LCC917650 LLY917309:LLY917650 LVU917309:LVU917650 MFQ917309:MFQ917650 MPM917309:MPM917650 MZI917309:MZI917650 NJE917309:NJE917650 NTA917309:NTA917650 OCW917309:OCW917650 OMS917309:OMS917650 OWO917309:OWO917650 PGK917309:PGK917650 PQG917309:PQG917650 QAC917309:QAC917650 QJY917309:QJY917650 QTU917309:QTU917650 RDQ917309:RDQ917650 RNM917309:RNM917650 RXI917309:RXI917650 SHE917309:SHE917650 SRA917309:SRA917650 TAW917309:TAW917650 TKS917309:TKS917650 TUO917309:TUO917650 UEK917309:UEK917650 UOG917309:UOG917650 UYC917309:UYC917650 VHY917309:VHY917650 VRU917309:VRU917650 WBQ917309:WBQ917650 WLM917309:WLM917650 WVI917309:WVI917650 WVI982845:WVI983186 IW982845:IW983186 SS982845:SS983186 ACO982845:ACO983186 AMK982845:AMK983186 AWG982845:AWG983186 BGC982845:BGC983186 BPY982845:BPY983186 BZU982845:BZU983186 CJQ982845:CJQ983186 CTM982845:CTM983186 DDI982845:DDI983186 DNE982845:DNE983186 DXA982845:DXA983186 EGW982845:EGW983186 EQS982845:EQS983186 FAO982845:FAO983186 FKK982845:FKK983186 FUG982845:FUG983186 GEC982845:GEC983186 GNY982845:GNY983186 GXU982845:GXU983186 HHQ982845:HHQ983186 HRM982845:HRM983186 IBI982845:IBI983186 ILE982845:ILE983186 IVA982845:IVA983186 JEW982845:JEW983186 JOS982845:JOS983186 JYO982845:JYO983186 KIK982845:KIK983186 KSG982845:KSG983186 LCC982845:LCC983186 LLY982845:LLY983186 LVU982845:LVU983186 MFQ982845:MFQ983186 MPM982845:MPM983186 MZI982845:MZI983186 NJE982845:NJE983186 NTA982845:NTA983186 OCW982845:OCW983186 OMS982845:OMS983186 OWO982845:OWO983186 PGK982845:PGK983186 PQG982845:PQG983186 QAC982845:QAC983186 QJY982845:QJY983186 WLM6:WLM149 WBQ6:WBQ149 VRU6:VRU149 VHY6:VHY149 UYC6:UYC149 UOG6:UOG149 UEK6:UEK149 TUO6:TUO149 TKS6:TKS149 TAW6:TAW149 SRA6:SRA149 SHE6:SHE149 RXI6:RXI149 RNM6:RNM149 RDQ6:RDQ149 QTU6:QTU149 QJY6:QJY149 QAC6:QAC149 PQG6:PQG149 PGK6:PGK149 OWO6:OWO149 OMS6:OMS149 OCW6:OCW149 NTA6:NTA149 NJE6:NJE149 MZI6:MZI149 MPM6:MPM149 MFQ6:MFQ149 LVU6:LVU149 LLY6:LLY149 LCC6:LCC149 KSG6:KSG149 KIK6:KIK149 JYO6:JYO149 JOS6:JOS149 JEW6:JEW149 IVA6:IVA149 ILE6:ILE149 IBI6:IBI149 HRM6:HRM149 HHQ6:HHQ149 GXU6:GXU149 GNY6:GNY149 GEC6:GEC149 FUG6:FUG149 FKK6:FKK149 FAO6:FAO149 EQS6:EQS149 EGW6:EGW149 DXA6:DXA149 DNE6:DNE149 DDI6:DDI149 CTM6:CTM149 CJQ6:CJQ149 BZU6:BZU149 BPY6:BPY149 BGC6:BGC149 AWG6:AWG149 AMK6:AMK149 ACO6:ACO149 SS6:SS149 IW6:IW149 WVI6:WVI149" xr:uid="{00000000-0002-0000-0300-000005000000}">
      <formula1>STRUTTURE_SRSR24H</formula1>
    </dataValidation>
    <dataValidation type="decimal" allowBlank="1" showInputMessage="1" showErrorMessage="1" error="ISEE tra 0,00 e 20.000,00" prompt="compilare sempre" sqref="M6:M149" xr:uid="{00000000-0002-0000-0300-000006000000}">
      <formula1>0</formula1>
      <formula2>20000</formula2>
    </dataValidation>
    <dataValidation type="date" allowBlank="1" showInputMessage="1" showErrorMessage="1" error="inserire data compresa nel periodo 01/01/2025 - 31/12/2025" prompt="compilare " sqref="F8:G149" xr:uid="{05825968-6B39-433B-AB9F-7FAA015EF6B5}">
      <formula1>45658</formula1>
      <formula2>46022</formula2>
    </dataValidation>
    <dataValidation type="whole" allowBlank="1" showInputMessage="1" showErrorMessage="1" error="massimo 302 gg. annui per semiresidenziali (escluse domeniche e festivi)" prompt="compilare " sqref="H6:H149" xr:uid="{59AC4AA5-4F3E-4AB5-8F9D-DA5B57EA6D75}">
      <formula1>1</formula1>
      <formula2>302</formula2>
    </dataValidation>
    <dataValidation type="whole" allowBlank="1" showInputMessage="1" showErrorMessage="1" error="verificare correttezza n. giorni assenza nel periodo inserito" prompt="inserire solo gg. di assenza fatturati/da fatturare" sqref="I6:I149" xr:uid="{EE27D5C0-B70C-4DAE-AF5E-012587C45227}">
      <formula1>1</formula1>
      <formula2>301</formula2>
    </dataValidation>
    <dataValidation type="date" allowBlank="1" showInputMessage="1" showErrorMessage="1" error="Inserire data compresa nel periodo 01/01/2025 - 31/12/2025" prompt="compilare " sqref="F6:F7" xr:uid="{D83A8F1A-8C78-4842-8D42-F1FB899CEB6A}">
      <formula1>45658</formula1>
      <formula2>46022</formula2>
    </dataValidation>
    <dataValidation type="date" allowBlank="1" showInputMessage="1" showErrorMessage="1" error="nserire data compresa nel periodo 01/01/2025 - 31/12/2025" prompt="compilare " sqref="G6:G7" xr:uid="{321D6E1A-FBF1-4E00-A56C-8DFBA696A851}">
      <formula1>45658</formula1>
      <formula2>46022</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78" yWindow="481" count="1">
        <x14:dataValidation type="list" allowBlank="1" showInputMessage="1" showErrorMessage="1" xr:uid="{00000000-0002-0000-0300-00000A000000}">
          <x14:formula1>
            <xm:f>'MENU TENDINA'!$D$2:$D$11</xm:f>
          </x14:formula1>
          <xm:sqref>D6:D149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AE6E-A2B1-4FF1-9D99-2D82495783D8}">
  <dimension ref="A1:T150"/>
  <sheetViews>
    <sheetView topLeftCell="A2" zoomScaleNormal="100" workbookViewId="0">
      <selection activeCell="A6" sqref="A6"/>
    </sheetView>
  </sheetViews>
  <sheetFormatPr defaultRowHeight="15" x14ac:dyDescent="0.25"/>
  <cols>
    <col min="1" max="1" width="9.140625" style="157"/>
    <col min="2" max="2" width="16.42578125" style="157" customWidth="1"/>
    <col min="3" max="3" width="17.7109375" style="157" customWidth="1"/>
    <col min="4" max="4" width="13" style="157" customWidth="1"/>
    <col min="5" max="5" width="10.7109375" style="157" customWidth="1"/>
    <col min="6" max="6" width="9.5703125" style="157" customWidth="1"/>
    <col min="7" max="7" width="8.85546875" style="157" customWidth="1"/>
    <col min="8" max="8" width="14.85546875" style="158" customWidth="1"/>
    <col min="9" max="9" width="9.140625" style="157"/>
    <col min="10" max="10" width="16.42578125" style="157" customWidth="1"/>
    <col min="11" max="13" width="17.7109375" style="157" customWidth="1"/>
    <col min="14" max="14" width="13" style="157" customWidth="1"/>
    <col min="15" max="15" width="23.28515625" style="159" customWidth="1"/>
    <col min="16" max="16" width="15.7109375" style="159" hidden="1" customWidth="1"/>
    <col min="17" max="17" width="11.85546875" style="157" customWidth="1"/>
    <col min="18" max="18" width="12.28515625" style="157" customWidth="1"/>
    <col min="19" max="19" width="8.85546875" style="157" customWidth="1"/>
    <col min="20" max="20" width="14" style="158" customWidth="1"/>
    <col min="21" max="16384" width="9.140625" style="157"/>
  </cols>
  <sheetData>
    <row r="1" spans="1:20" ht="15.75" hidden="1" thickBot="1" x14ac:dyDescent="0.3"/>
    <row r="2" spans="1:20" ht="36" customHeight="1" thickBot="1" x14ac:dyDescent="0.3">
      <c r="A2" s="257" t="s">
        <v>375</v>
      </c>
      <c r="B2" s="258"/>
      <c r="C2" s="258"/>
      <c r="D2" s="258"/>
      <c r="E2" s="258"/>
      <c r="F2" s="258"/>
      <c r="G2" s="258"/>
      <c r="H2" s="258"/>
      <c r="I2" s="258"/>
      <c r="J2" s="258"/>
      <c r="K2" s="258"/>
      <c r="L2" s="258"/>
      <c r="M2" s="258"/>
      <c r="N2" s="258"/>
      <c r="O2" s="258"/>
      <c r="P2" s="258"/>
      <c r="Q2" s="258"/>
      <c r="R2" s="258"/>
      <c r="S2" s="258"/>
      <c r="T2" s="259"/>
    </row>
    <row r="3" spans="1:20" ht="29.25" customHeight="1" x14ac:dyDescent="0.25">
      <c r="A3" s="266" t="s">
        <v>402</v>
      </c>
      <c r="B3" s="267"/>
      <c r="C3" s="267"/>
      <c r="D3" s="267"/>
      <c r="E3" s="267"/>
      <c r="F3" s="267"/>
      <c r="G3" s="267"/>
      <c r="H3" s="268"/>
      <c r="I3" s="267" t="s">
        <v>403</v>
      </c>
      <c r="J3" s="267"/>
      <c r="K3" s="267"/>
      <c r="L3" s="267"/>
      <c r="M3" s="267"/>
      <c r="N3" s="267"/>
      <c r="O3" s="267"/>
      <c r="P3" s="267"/>
      <c r="Q3" s="267"/>
      <c r="R3" s="267"/>
      <c r="S3" s="267"/>
      <c r="T3" s="269"/>
    </row>
    <row r="4" spans="1:20" ht="72" x14ac:dyDescent="0.25">
      <c r="A4" s="260" t="s">
        <v>392</v>
      </c>
      <c r="B4" s="261"/>
      <c r="C4" s="173" t="s">
        <v>365</v>
      </c>
      <c r="D4" s="174" t="s">
        <v>363</v>
      </c>
      <c r="E4" s="262" t="s">
        <v>366</v>
      </c>
      <c r="F4" s="263"/>
      <c r="G4" s="264"/>
      <c r="H4" s="160" t="s">
        <v>371</v>
      </c>
      <c r="I4" s="265" t="s">
        <v>393</v>
      </c>
      <c r="J4" s="261"/>
      <c r="K4" s="173" t="s">
        <v>365</v>
      </c>
      <c r="L4" s="270" t="s">
        <v>362</v>
      </c>
      <c r="M4" s="270"/>
      <c r="N4" s="174" t="s">
        <v>363</v>
      </c>
      <c r="O4" s="161" t="s">
        <v>372</v>
      </c>
      <c r="P4" s="88" t="s">
        <v>425</v>
      </c>
      <c r="Q4" s="262" t="s">
        <v>366</v>
      </c>
      <c r="R4" s="263"/>
      <c r="S4" s="264"/>
      <c r="T4" s="162" t="s">
        <v>371</v>
      </c>
    </row>
    <row r="5" spans="1:20" ht="112.5" x14ac:dyDescent="0.25">
      <c r="A5" s="175" t="s">
        <v>14</v>
      </c>
      <c r="B5" s="176" t="s">
        <v>15</v>
      </c>
      <c r="C5" s="177" t="s">
        <v>370</v>
      </c>
      <c r="D5" s="177" t="s">
        <v>397</v>
      </c>
      <c r="E5" s="163" t="s">
        <v>376</v>
      </c>
      <c r="F5" s="163" t="s">
        <v>377</v>
      </c>
      <c r="G5" s="163" t="s">
        <v>378</v>
      </c>
      <c r="H5" s="164" t="s">
        <v>388</v>
      </c>
      <c r="I5" s="181" t="s">
        <v>14</v>
      </c>
      <c r="J5" s="176" t="s">
        <v>15</v>
      </c>
      <c r="K5" s="177" t="s">
        <v>370</v>
      </c>
      <c r="L5" s="176" t="s">
        <v>359</v>
      </c>
      <c r="M5" s="176" t="s">
        <v>20</v>
      </c>
      <c r="N5" s="177" t="s">
        <v>373</v>
      </c>
      <c r="O5" s="165" t="s">
        <v>374</v>
      </c>
      <c r="P5" s="94" t="s">
        <v>426</v>
      </c>
      <c r="Q5" s="163" t="s">
        <v>376</v>
      </c>
      <c r="R5" s="163" t="s">
        <v>377</v>
      </c>
      <c r="S5" s="163" t="s">
        <v>378</v>
      </c>
      <c r="T5" s="164" t="s">
        <v>389</v>
      </c>
    </row>
    <row r="6" spans="1:20" ht="26.25" customHeight="1" x14ac:dyDescent="0.35">
      <c r="A6" s="178"/>
      <c r="B6" s="179"/>
      <c r="C6" s="180"/>
      <c r="D6" s="180"/>
      <c r="E6" s="166">
        <v>5.66</v>
      </c>
      <c r="F6" s="166">
        <v>4.7</v>
      </c>
      <c r="G6" s="166">
        <v>2.95</v>
      </c>
      <c r="H6" s="167">
        <f>IF(C6="MANTENIMENTO A",ROUND(E6*D6,2),IF(C6="MANTENIMENTO B",ROUND(F6*D6,2),IF(C6="SEMIRESIDENZIALE",ROUND(G6*D6,2),0)))</f>
        <v>0</v>
      </c>
      <c r="I6" s="226"/>
      <c r="J6" s="179"/>
      <c r="K6" s="180"/>
      <c r="L6" s="5"/>
      <c r="M6" s="5"/>
      <c r="N6" s="180"/>
      <c r="O6" s="225" t="str">
        <f>IF(N6&gt;0,IF(L6="","Inserire data in colonne L e M",IF(M6="","Inserire date in colonne L e N",IF(AND(K6="MANTENIMENTO A",N6&gt;(M6-L6+1)),"Errore  n. max  giorni! verificare periodo inserito",IF(AND(K6="MANTENIMENTO B",N6&gt;(M6-L6+1)),"Errore n. max giorni! verificare periodo inserito",IF(AND(K6="SEMIRESIDENZIALE",N6&gt;(NETWORKDAYS.INTL(L6,M6,11,'MENU TENDINA'!H$11:H$22))),"Errore n. max giorni! verificare periodo inserito",""))))),IF(AND(N6=0,K6&gt;0,L6&gt;0),"Inserire giorni in colonna N",""))</f>
        <v/>
      </c>
      <c r="P6" s="224" t="str">
        <f>IF(N6&gt;0,IF(K6="MANTENIMENTO A",M6-L6+1,IF(K6="MANTENIMENTO B",M6-L6+1,IF(K6="SEMIRESIDENZIALE",NETWORKDAYS.INTL(L6,M6,11,'MENU TENDINA'!H$11:H$22)))),"")</f>
        <v/>
      </c>
      <c r="Q6" s="166">
        <v>5.66</v>
      </c>
      <c r="R6" s="166">
        <v>4.7</v>
      </c>
      <c r="S6" s="166">
        <v>2.95</v>
      </c>
      <c r="T6" s="168">
        <f>IF(K6="MANTENIMENTO A",ROUND(Q6*N6,2),IF(K6="MANTENIMENTO B",ROUND(R6*N6,2),IF(K6="SEMIRESIDENZIALE",ROUND(S6*N6,2),0)))</f>
        <v>0</v>
      </c>
    </row>
    <row r="7" spans="1:20" ht="26.25" customHeight="1" x14ac:dyDescent="0.35">
      <c r="A7" s="178"/>
      <c r="B7" s="179"/>
      <c r="C7" s="180"/>
      <c r="D7" s="180"/>
      <c r="E7" s="166">
        <v>5.66</v>
      </c>
      <c r="F7" s="166">
        <v>4.7</v>
      </c>
      <c r="G7" s="166">
        <v>2.95</v>
      </c>
      <c r="H7" s="167">
        <f t="shared" ref="H7:H70" si="0">IF(C7="MANTENIMENTO A",ROUND(E7*D7,2),IF(C7="MANTENIMENTO B",ROUND(F7*D7,2),IF(C7="SEMIRESIDENZIALE",ROUND(G7*D7,2),0)))</f>
        <v>0</v>
      </c>
      <c r="I7" s="226"/>
      <c r="J7" s="179"/>
      <c r="K7" s="180"/>
      <c r="L7" s="5"/>
      <c r="M7" s="5"/>
      <c r="N7" s="180"/>
      <c r="O7" s="225" t="str">
        <f>IF(N7&gt;0,IF(L7="","Inserire data in colonne L e M",IF(M7="","Inserire date in colonne L e N",IF(AND(K7="MANTENIMENTO A",N7&gt;(M7-L7+1)),"Errore  n. max  giorni! verificare periodo inserito",IF(AND(K7="MANTENIMENTO B",N7&gt;(M7-L7+1)),"Errore n. max giorni! verificare periodo inserito",IF(AND(K7="SEMIRESIDENZIALE",N7&gt;(NETWORKDAYS.INTL(L7,M7,11,'MENU TENDINA'!H$11:H$22))),"Errore n. max giorni! verificare periodo inserito",""))))),IF(AND(N7=0,K7&gt;0,L7&gt;0),"Inserire giorni in colonna N",""))</f>
        <v/>
      </c>
      <c r="P7" s="224" t="str">
        <f>IF(N7&gt;0,IF(K7="MANTENIMENTO A",M7-L7+1,IF(K7="MANTENIMENTO B",M7-L7+1,IF(K7="SEMIRESIDENZIALE",NETWORKDAYS.INTL(L7,M7,11,'MENU TENDINA'!H$11:H$22)))),"")</f>
        <v/>
      </c>
      <c r="Q7" s="166">
        <v>5.66</v>
      </c>
      <c r="R7" s="166">
        <v>4.7</v>
      </c>
      <c r="S7" s="166">
        <v>2.95</v>
      </c>
      <c r="T7" s="168">
        <f t="shared" ref="T7:T70" si="1">IF(K7="MANTENIMENTO A",ROUND(Q7*N7,2),IF(K7="MANTENIMENTO B",ROUND(R7*N7,2),IF(K7="SEMIRESIDENZIALE",ROUND(S7*N7,2),0)))</f>
        <v>0</v>
      </c>
    </row>
    <row r="8" spans="1:20" ht="26.25" customHeight="1" x14ac:dyDescent="0.35">
      <c r="A8" s="178"/>
      <c r="B8" s="179"/>
      <c r="C8" s="180"/>
      <c r="D8" s="180"/>
      <c r="E8" s="166">
        <v>5.66</v>
      </c>
      <c r="F8" s="166">
        <v>4.7</v>
      </c>
      <c r="G8" s="166">
        <v>2.95</v>
      </c>
      <c r="H8" s="167">
        <f>IF(C8="MANTENIMENTO A",ROUND(E8*D8,2),IF(C8="MANTENIMENTO B",ROUND(F8*D8,2),IF(C8="SEMIRESIDENZIALE",ROUND(G8*D8,2),0)))</f>
        <v>0</v>
      </c>
      <c r="I8" s="226"/>
      <c r="J8" s="179"/>
      <c r="K8" s="180"/>
      <c r="L8" s="5"/>
      <c r="M8" s="5"/>
      <c r="N8" s="180"/>
      <c r="O8" s="225" t="str">
        <f>IF(N8&gt;0,IF(L8="","Inserire data in colonne L e M",IF(M8="","Inserire date in colonne L e N",IF(AND(K8="MANTENIMENTO A",N8&gt;(M8-L8+1)),"Errore  n. max  giorni! verificare periodo inserito",IF(AND(K8="MANTENIMENTO B",N8&gt;(M8-L8+1)),"Errore n. max giorni! verificare periodo inserito",IF(AND(K8="SEMIRESIDENZIALE",N8&gt;(NETWORKDAYS.INTL(L8,M8,11,'MENU TENDINA'!H$11:H$22))),"Errore n. max giorni! verificare periodo inserito",""))))),IF(AND(N8=0,K8&gt;0,L8&gt;0),"Inserire giorni in colonna N",""))</f>
        <v/>
      </c>
      <c r="P8" s="224" t="str">
        <f>IF(N8&gt;0,IF(K8="MANTENIMENTO A",M8-L8+1,IF(K8="MANTENIMENTO B",M8-L8+1,IF(K8="SEMIRESIDENZIALE",NETWORKDAYS.INTL(L8,M8,11,'MENU TENDINA'!H$11:H$22)))),"")</f>
        <v/>
      </c>
      <c r="Q8" s="166">
        <v>5.66</v>
      </c>
      <c r="R8" s="166">
        <v>4.7</v>
      </c>
      <c r="S8" s="166">
        <v>2.95</v>
      </c>
      <c r="T8" s="168">
        <f t="shared" si="1"/>
        <v>0</v>
      </c>
    </row>
    <row r="9" spans="1:20" ht="26.25" customHeight="1" x14ac:dyDescent="0.35">
      <c r="A9" s="178"/>
      <c r="B9" s="179"/>
      <c r="C9" s="180"/>
      <c r="D9" s="180"/>
      <c r="E9" s="166">
        <v>5.66</v>
      </c>
      <c r="F9" s="166">
        <v>4.7</v>
      </c>
      <c r="G9" s="166">
        <v>2.95</v>
      </c>
      <c r="H9" s="167">
        <f t="shared" si="0"/>
        <v>0</v>
      </c>
      <c r="I9" s="226"/>
      <c r="J9" s="179"/>
      <c r="K9" s="180"/>
      <c r="L9" s="5"/>
      <c r="M9" s="5"/>
      <c r="N9" s="180"/>
      <c r="O9" s="225" t="str">
        <f>IF(N9&gt;0,IF(L9="","Inserire data in colonne L e M",IF(M9="","Inserire date in colonne L e N",IF(AND(K9="MANTENIMENTO A",N9&gt;(M9-L9+1)),"Errore  n. max  giorni! verificare periodo inserito",IF(AND(K9="MANTENIMENTO B",N9&gt;(M9-L9+1)),"Errore n. max giorni! verificare periodo inserito",IF(AND(K9="SEMIRESIDENZIALE",N9&gt;(NETWORKDAYS.INTL(L9,M9,11,'MENU TENDINA'!H$11:H$22))),"Errore n. max giorni! verificare periodo inserito",""))))),IF(AND(N9=0,K9&gt;0,L9&gt;0),"Inserire giorni in colonna N",""))</f>
        <v/>
      </c>
      <c r="P9" s="224" t="str">
        <f>IF(N9&gt;0,IF(K9="MANTENIMENTO A",M9-L9+1,IF(K9="MANTENIMENTO B",M9-L9+1,IF(K9="SEMIRESIDENZIALE",NETWORKDAYS.INTL(L9,M9,11,'MENU TENDINA'!H$11:H$22)))),"")</f>
        <v/>
      </c>
      <c r="Q9" s="166">
        <v>5.66</v>
      </c>
      <c r="R9" s="166">
        <v>4.7</v>
      </c>
      <c r="S9" s="166">
        <v>2.95</v>
      </c>
      <c r="T9" s="168">
        <f t="shared" si="1"/>
        <v>0</v>
      </c>
    </row>
    <row r="10" spans="1:20" ht="26.25" customHeight="1" x14ac:dyDescent="0.35">
      <c r="A10" s="178"/>
      <c r="B10" s="179"/>
      <c r="C10" s="180"/>
      <c r="D10" s="180"/>
      <c r="E10" s="166">
        <v>5.66</v>
      </c>
      <c r="F10" s="166">
        <v>4.7</v>
      </c>
      <c r="G10" s="166">
        <v>2.95</v>
      </c>
      <c r="H10" s="167">
        <f t="shared" si="0"/>
        <v>0</v>
      </c>
      <c r="I10" s="226"/>
      <c r="J10" s="179"/>
      <c r="K10" s="180"/>
      <c r="L10" s="5"/>
      <c r="M10" s="5"/>
      <c r="N10" s="180"/>
      <c r="O10" s="225" t="str">
        <f>IF(N10&gt;0,IF(L10="","Inserire data in colonne L e M",IF(M10="","Inserire date in colonne L e N",IF(AND(K10="MANTENIMENTO A",N10&gt;(M10-L10+1)),"Errore  n. max  giorni! verificare periodo inserito",IF(AND(K10="MANTENIMENTO B",N10&gt;(M10-L10+1)),"Errore n. max giorni! verificare periodo inserito",IF(AND(K10="SEMIRESIDENZIALE",N10&gt;(NETWORKDAYS.INTL(L10,M10,11,'MENU TENDINA'!H$11:H$22))),"Errore n. max giorni! verificare periodo inserito",""))))),IF(AND(N10=0,K10&gt;0,L10&gt;0),"Inserire giorni in colonna N",""))</f>
        <v/>
      </c>
      <c r="P10" s="224" t="str">
        <f>IF(N10&gt;0,IF(K10="MANTENIMENTO A",M10-L10+1,IF(K10="MANTENIMENTO B",M10-L10+1,IF(K10="SEMIRESIDENZIALE",NETWORKDAYS.INTL(L10,M10,11,'MENU TENDINA'!H$11:H$22)))),"")</f>
        <v/>
      </c>
      <c r="Q10" s="166">
        <v>5.66</v>
      </c>
      <c r="R10" s="166">
        <v>4.7</v>
      </c>
      <c r="S10" s="166">
        <v>2.95</v>
      </c>
      <c r="T10" s="168">
        <f t="shared" si="1"/>
        <v>0</v>
      </c>
    </row>
    <row r="11" spans="1:20" ht="26.25" customHeight="1" x14ac:dyDescent="0.35">
      <c r="A11" s="178"/>
      <c r="B11" s="179"/>
      <c r="C11" s="180"/>
      <c r="D11" s="180"/>
      <c r="E11" s="166">
        <v>5.66</v>
      </c>
      <c r="F11" s="166">
        <v>4.7</v>
      </c>
      <c r="G11" s="166">
        <v>2.95</v>
      </c>
      <c r="H11" s="167">
        <f t="shared" si="0"/>
        <v>0</v>
      </c>
      <c r="I11" s="226"/>
      <c r="J11" s="179"/>
      <c r="K11" s="180"/>
      <c r="L11" s="5"/>
      <c r="M11" s="5"/>
      <c r="N11" s="180"/>
      <c r="O11" s="225" t="str">
        <f>IF(N11&gt;0,IF(L11="","Inserire data in colonne L e M",IF(M11="","Inserire date in colonne L e N",IF(AND(K11="MANTENIMENTO A",N11&gt;(M11-L11+1)),"Errore  n. max  giorni! verificare periodo inserito",IF(AND(K11="MANTENIMENTO B",N11&gt;(M11-L11+1)),"Errore n. max giorni! verificare periodo inserito",IF(AND(K11="SEMIRESIDENZIALE",N11&gt;(NETWORKDAYS.INTL(L11,M11,11,'MENU TENDINA'!H$11:H$22))),"Errore n. max giorni! verificare periodo inserito",""))))),IF(AND(N11=0,K11&gt;0,L11&gt;0),"Inserire giorni in colonna N",""))</f>
        <v/>
      </c>
      <c r="P11" s="224" t="str">
        <f>IF(N11&gt;0,IF(K11="MANTENIMENTO A",M11-L11+1,IF(K11="MANTENIMENTO B",M11-L11+1,IF(K11="SEMIRESIDENZIALE",NETWORKDAYS.INTL(L11,M11,11,'MENU TENDINA'!H$11:H$22)))),"")</f>
        <v/>
      </c>
      <c r="Q11" s="166">
        <v>5.66</v>
      </c>
      <c r="R11" s="166">
        <v>4.7</v>
      </c>
      <c r="S11" s="166">
        <v>2.95</v>
      </c>
      <c r="T11" s="168">
        <f t="shared" si="1"/>
        <v>0</v>
      </c>
    </row>
    <row r="12" spans="1:20" ht="26.25" customHeight="1" x14ac:dyDescent="0.35">
      <c r="A12" s="178"/>
      <c r="B12" s="179"/>
      <c r="C12" s="180"/>
      <c r="D12" s="180"/>
      <c r="E12" s="166">
        <v>5.66</v>
      </c>
      <c r="F12" s="166">
        <v>4.7</v>
      </c>
      <c r="G12" s="166">
        <v>2.95</v>
      </c>
      <c r="H12" s="167">
        <f t="shared" si="0"/>
        <v>0</v>
      </c>
      <c r="I12" s="226"/>
      <c r="J12" s="179"/>
      <c r="K12" s="180"/>
      <c r="L12" s="5"/>
      <c r="M12" s="5"/>
      <c r="N12" s="180"/>
      <c r="O12" s="225" t="str">
        <f>IF(N12&gt;0,IF(L12="","Inserire data in colonne L e M",IF(M12="","Inserire date in colonne L e N",IF(AND(K12="MANTENIMENTO A",N12&gt;(M12-L12+1)),"Errore  n. max  giorni! verificare periodo inserito",IF(AND(K12="MANTENIMENTO B",N12&gt;(M12-L12+1)),"Errore n. max giorni! verificare periodo inserito",IF(AND(K12="SEMIRESIDENZIALE",N12&gt;(NETWORKDAYS.INTL(L12,M12,11,'MENU TENDINA'!H$11:H$22))),"Errore n. max giorni! verificare periodo inserito",""))))),IF(AND(N12=0,K12&gt;0,L12&gt;0),"Inserire giorni in colonna N",""))</f>
        <v/>
      </c>
      <c r="P12" s="224" t="str">
        <f>IF(N12&gt;0,IF(K12="MANTENIMENTO A",M12-L12+1,IF(K12="MANTENIMENTO B",M12-L12+1,IF(K12="SEMIRESIDENZIALE",NETWORKDAYS.INTL(L12,M12,11,'MENU TENDINA'!H$11:H$22)))),"")</f>
        <v/>
      </c>
      <c r="Q12" s="166">
        <v>5.66</v>
      </c>
      <c r="R12" s="166">
        <v>4.7</v>
      </c>
      <c r="S12" s="166">
        <v>2.95</v>
      </c>
      <c r="T12" s="168">
        <f t="shared" si="1"/>
        <v>0</v>
      </c>
    </row>
    <row r="13" spans="1:20" ht="26.25" customHeight="1" x14ac:dyDescent="0.35">
      <c r="A13" s="178"/>
      <c r="B13" s="179"/>
      <c r="C13" s="180"/>
      <c r="D13" s="180"/>
      <c r="E13" s="166">
        <v>5.66</v>
      </c>
      <c r="F13" s="166">
        <v>4.7</v>
      </c>
      <c r="G13" s="166">
        <v>2.95</v>
      </c>
      <c r="H13" s="167">
        <f t="shared" si="0"/>
        <v>0</v>
      </c>
      <c r="I13" s="226"/>
      <c r="J13" s="179"/>
      <c r="K13" s="180"/>
      <c r="L13" s="5"/>
      <c r="M13" s="5"/>
      <c r="N13" s="180"/>
      <c r="O13" s="225" t="str">
        <f>IF(N13&gt;0,IF(L13="","Inserire data in colonne L e M",IF(M13="","Inserire date in colonne L e N",IF(AND(K13="MANTENIMENTO A",N13&gt;(M13-L13+1)),"Errore  n. max  giorni! verificare periodo inserito",IF(AND(K13="MANTENIMENTO B",N13&gt;(M13-L13+1)),"Errore n. max giorni! verificare periodo inserito",IF(AND(K13="SEMIRESIDENZIALE",N13&gt;(NETWORKDAYS.INTL(L13,M13,11,'MENU TENDINA'!H$11:H$22))),"Errore n. max giorni! verificare periodo inserito",""))))),IF(AND(N13=0,K13&gt;0,L13&gt;0),"Inserire giorni in colonna N",""))</f>
        <v/>
      </c>
      <c r="P13" s="224" t="str">
        <f>IF(N13&gt;0,IF(K13="MANTENIMENTO A",M13-L13+1,IF(K13="MANTENIMENTO B",M13-L13+1,IF(K13="SEMIRESIDENZIALE",NETWORKDAYS.INTL(L13,M13,11,'MENU TENDINA'!H$11:H$22)))),"")</f>
        <v/>
      </c>
      <c r="Q13" s="166">
        <v>5.66</v>
      </c>
      <c r="R13" s="166">
        <v>4.7</v>
      </c>
      <c r="S13" s="166">
        <v>2.95</v>
      </c>
      <c r="T13" s="168">
        <f t="shared" si="1"/>
        <v>0</v>
      </c>
    </row>
    <row r="14" spans="1:20" ht="26.25" customHeight="1" x14ac:dyDescent="0.35">
      <c r="A14" s="178"/>
      <c r="B14" s="179"/>
      <c r="C14" s="180"/>
      <c r="D14" s="180"/>
      <c r="E14" s="166">
        <v>5.66</v>
      </c>
      <c r="F14" s="166">
        <v>4.7</v>
      </c>
      <c r="G14" s="166">
        <v>2.95</v>
      </c>
      <c r="H14" s="167">
        <f t="shared" si="0"/>
        <v>0</v>
      </c>
      <c r="I14" s="226"/>
      <c r="J14" s="179"/>
      <c r="K14" s="180"/>
      <c r="L14" s="5"/>
      <c r="M14" s="5"/>
      <c r="N14" s="180"/>
      <c r="O14" s="225" t="str">
        <f>IF(N14&gt;0,IF(L14="","Inserire data in colonne L e M",IF(M14="","Inserire date in colonne L e N",IF(AND(K14="MANTENIMENTO A",N14&gt;(M14-L14+1)),"Errore  n. max  giorni! verificare periodo inserito",IF(AND(K14="MANTENIMENTO B",N14&gt;(M14-L14+1)),"Errore n. max giorni! verificare periodo inserito",IF(AND(K14="SEMIRESIDENZIALE",N14&gt;(NETWORKDAYS.INTL(L14,M14,11,'MENU TENDINA'!H$11:H$22))),"Errore n. max giorni! verificare periodo inserito",""))))),IF(AND(N14=0,K14&gt;0,L14&gt;0),"Inserire giorni in colonna N",""))</f>
        <v/>
      </c>
      <c r="P14" s="224" t="str">
        <f>IF(N14&gt;0,IF(K14="MANTENIMENTO A",M14-L14+1,IF(K14="MANTENIMENTO B",M14-L14+1,IF(K14="SEMIRESIDENZIALE",NETWORKDAYS.INTL(L14,M14,11,'MENU TENDINA'!H$11:H$22)))),"")</f>
        <v/>
      </c>
      <c r="Q14" s="166">
        <v>5.66</v>
      </c>
      <c r="R14" s="166">
        <v>4.7</v>
      </c>
      <c r="S14" s="166">
        <v>2.95</v>
      </c>
      <c r="T14" s="168">
        <f t="shared" si="1"/>
        <v>0</v>
      </c>
    </row>
    <row r="15" spans="1:20" ht="26.25" customHeight="1" x14ac:dyDescent="0.35">
      <c r="A15" s="178"/>
      <c r="B15" s="179"/>
      <c r="C15" s="180"/>
      <c r="D15" s="180"/>
      <c r="E15" s="166">
        <v>5.66</v>
      </c>
      <c r="F15" s="166">
        <v>4.7</v>
      </c>
      <c r="G15" s="166">
        <v>2.95</v>
      </c>
      <c r="H15" s="167">
        <f t="shared" si="0"/>
        <v>0</v>
      </c>
      <c r="I15" s="226"/>
      <c r="J15" s="179"/>
      <c r="K15" s="180"/>
      <c r="L15" s="5"/>
      <c r="M15" s="5"/>
      <c r="N15" s="180"/>
      <c r="O15" s="225" t="str">
        <f>IF(N15&gt;0,IF(L15="","Inserire data in colonne L e M",IF(M15="","Inserire date in colonne L e N",IF(AND(K15="MANTENIMENTO A",N15&gt;(M15-L15+1)),"Errore  n. max  giorni! verificare periodo inserito",IF(AND(K15="MANTENIMENTO B",N15&gt;(M15-L15+1)),"Errore n. max giorni! verificare periodo inserito",IF(AND(K15="SEMIRESIDENZIALE",N15&gt;(NETWORKDAYS.INTL(L15,M15,11,'MENU TENDINA'!H$11:H$22))),"Errore n. max giorni! verificare periodo inserito",""))))),IF(AND(N15=0,K15&gt;0,L15&gt;0),"Inserire giorni in colonna N",""))</f>
        <v/>
      </c>
      <c r="P15" s="224" t="str">
        <f>IF(N15&gt;0,IF(K15="MANTENIMENTO A",M15-L15+1,IF(K15="MANTENIMENTO B",M15-L15+1,IF(K15="SEMIRESIDENZIALE",NETWORKDAYS.INTL(L15,M15,11,'MENU TENDINA'!H$11:H$22)))),"")</f>
        <v/>
      </c>
      <c r="Q15" s="166">
        <v>5.66</v>
      </c>
      <c r="R15" s="166">
        <v>4.7</v>
      </c>
      <c r="S15" s="166">
        <v>2.95</v>
      </c>
      <c r="T15" s="168">
        <f t="shared" si="1"/>
        <v>0</v>
      </c>
    </row>
    <row r="16" spans="1:20" ht="26.25" customHeight="1" x14ac:dyDescent="0.35">
      <c r="A16" s="178"/>
      <c r="B16" s="179"/>
      <c r="C16" s="180"/>
      <c r="D16" s="180"/>
      <c r="E16" s="166">
        <v>5.66</v>
      </c>
      <c r="F16" s="166">
        <v>4.7</v>
      </c>
      <c r="G16" s="166">
        <v>2.95</v>
      </c>
      <c r="H16" s="167">
        <f t="shared" si="0"/>
        <v>0</v>
      </c>
      <c r="I16" s="226"/>
      <c r="J16" s="179"/>
      <c r="K16" s="180"/>
      <c r="L16" s="5"/>
      <c r="M16" s="5"/>
      <c r="N16" s="180"/>
      <c r="O16" s="225" t="str">
        <f>IF(N16&gt;0,IF(L16="","Inserire data in colonne L e M",IF(M16="","Inserire date in colonne L e N",IF(AND(K16="MANTENIMENTO A",N16&gt;(M16-L16+1)),"Errore  n. max  giorni! verificare periodo inserito",IF(AND(K16="MANTENIMENTO B",N16&gt;(M16-L16+1)),"Errore n. max giorni! verificare periodo inserito",IF(AND(K16="SEMIRESIDENZIALE",N16&gt;(NETWORKDAYS.INTL(L16,M16,11,'MENU TENDINA'!H$11:H$22))),"Errore n. max giorni! verificare periodo inserito",""))))),IF(AND(N16=0,K16&gt;0,L16&gt;0),"Inserire giorni in colonna N",""))</f>
        <v/>
      </c>
      <c r="P16" s="224" t="str">
        <f>IF(N16&gt;0,IF(K16="MANTENIMENTO A",M16-L16+1,IF(K16="MANTENIMENTO B",M16-L16+1,IF(K16="SEMIRESIDENZIALE",NETWORKDAYS.INTL(L16,M16,11,'MENU TENDINA'!H$11:H$22)))),"")</f>
        <v/>
      </c>
      <c r="Q16" s="166">
        <v>5.66</v>
      </c>
      <c r="R16" s="166">
        <v>4.7</v>
      </c>
      <c r="S16" s="166">
        <v>2.95</v>
      </c>
      <c r="T16" s="168">
        <f t="shared" si="1"/>
        <v>0</v>
      </c>
    </row>
    <row r="17" spans="1:20" ht="26.25" customHeight="1" x14ac:dyDescent="0.35">
      <c r="A17" s="178"/>
      <c r="B17" s="179"/>
      <c r="C17" s="180"/>
      <c r="D17" s="180"/>
      <c r="E17" s="166">
        <v>5.66</v>
      </c>
      <c r="F17" s="166">
        <v>4.7</v>
      </c>
      <c r="G17" s="166">
        <v>2.95</v>
      </c>
      <c r="H17" s="167">
        <f t="shared" si="0"/>
        <v>0</v>
      </c>
      <c r="I17" s="226"/>
      <c r="J17" s="179"/>
      <c r="K17" s="180"/>
      <c r="L17" s="5"/>
      <c r="M17" s="5"/>
      <c r="N17" s="180"/>
      <c r="O17" s="225" t="str">
        <f>IF(N17&gt;0,IF(L17="","Inserire data in colonne L e M",IF(M17="","Inserire date in colonne L e N",IF(AND(K17="MANTENIMENTO A",N17&gt;(M17-L17+1)),"Errore  n. max  giorni! verificare periodo inserito",IF(AND(K17="MANTENIMENTO B",N17&gt;(M17-L17+1)),"Errore n. max giorni! verificare periodo inserito",IF(AND(K17="SEMIRESIDENZIALE",N17&gt;(NETWORKDAYS.INTL(L17,M17,11,'MENU TENDINA'!H$11:H$22))),"Errore n. max giorni! verificare periodo inserito",""))))),IF(AND(N17=0,K17&gt;0,L17&gt;0),"Inserire giorni in colonna N",""))</f>
        <v/>
      </c>
      <c r="P17" s="224" t="str">
        <f>IF(N17&gt;0,IF(K17="MANTENIMENTO A",M17-L17+1,IF(K17="MANTENIMENTO B",M17-L17+1,IF(K17="SEMIRESIDENZIALE",NETWORKDAYS.INTL(L17,M17,11,'MENU TENDINA'!H$11:H$22)))),"")</f>
        <v/>
      </c>
      <c r="Q17" s="166">
        <v>5.66</v>
      </c>
      <c r="R17" s="166">
        <v>4.7</v>
      </c>
      <c r="S17" s="166">
        <v>2.95</v>
      </c>
      <c r="T17" s="168">
        <f t="shared" si="1"/>
        <v>0</v>
      </c>
    </row>
    <row r="18" spans="1:20" ht="26.25" customHeight="1" x14ac:dyDescent="0.35">
      <c r="A18" s="178"/>
      <c r="B18" s="179"/>
      <c r="C18" s="180"/>
      <c r="D18" s="180"/>
      <c r="E18" s="166">
        <v>5.66</v>
      </c>
      <c r="F18" s="166">
        <v>4.7</v>
      </c>
      <c r="G18" s="166">
        <v>2.95</v>
      </c>
      <c r="H18" s="167">
        <f t="shared" si="0"/>
        <v>0</v>
      </c>
      <c r="I18" s="226"/>
      <c r="J18" s="179"/>
      <c r="K18" s="180"/>
      <c r="L18" s="5"/>
      <c r="M18" s="5"/>
      <c r="N18" s="180"/>
      <c r="O18" s="225" t="str">
        <f>IF(N18&gt;0,IF(L18="","Inserire data in colonne L e M",IF(M18="","Inserire date in colonne L e N",IF(AND(K18="MANTENIMENTO A",N18&gt;(M18-L18+1)),"Errore  n. max  giorni! verificare periodo inserito",IF(AND(K18="MANTENIMENTO B",N18&gt;(M18-L18+1)),"Errore n. max giorni! verificare periodo inserito",IF(AND(K18="SEMIRESIDENZIALE",N18&gt;(NETWORKDAYS.INTL(L18,M18,11,'MENU TENDINA'!H$11:H$22))),"Errore n. max giorni! verificare periodo inserito",""))))),IF(AND(N18=0,K18&gt;0,L18&gt;0),"Inserire giorni in colonna N",""))</f>
        <v/>
      </c>
      <c r="P18" s="224" t="str">
        <f>IF(N18&gt;0,IF(K18="MANTENIMENTO A",M18-L18+1,IF(K18="MANTENIMENTO B",M18-L18+1,IF(K18="SEMIRESIDENZIALE",NETWORKDAYS.INTL(L18,M18,11,'MENU TENDINA'!H$11:H$22)))),"")</f>
        <v/>
      </c>
      <c r="Q18" s="166">
        <v>5.66</v>
      </c>
      <c r="R18" s="166">
        <v>4.7</v>
      </c>
      <c r="S18" s="166">
        <v>2.95</v>
      </c>
      <c r="T18" s="168">
        <f t="shared" si="1"/>
        <v>0</v>
      </c>
    </row>
    <row r="19" spans="1:20" ht="26.25" customHeight="1" x14ac:dyDescent="0.35">
      <c r="A19" s="178"/>
      <c r="B19" s="179"/>
      <c r="C19" s="180"/>
      <c r="D19" s="180"/>
      <c r="E19" s="166">
        <v>5.66</v>
      </c>
      <c r="F19" s="166">
        <v>4.7</v>
      </c>
      <c r="G19" s="166">
        <v>2.95</v>
      </c>
      <c r="H19" s="167">
        <f t="shared" si="0"/>
        <v>0</v>
      </c>
      <c r="I19" s="226"/>
      <c r="J19" s="179"/>
      <c r="K19" s="180"/>
      <c r="L19" s="5"/>
      <c r="M19" s="5"/>
      <c r="N19" s="180"/>
      <c r="O19" s="225" t="str">
        <f>IF(N19&gt;0,IF(L19="","Inserire data in colonne L e M",IF(M19="","Inserire date in colonne L e N",IF(AND(K19="MANTENIMENTO A",N19&gt;(M19-L19+1)),"Errore  n. max  giorni! verificare periodo inserito",IF(AND(K19="MANTENIMENTO B",N19&gt;(M19-L19+1)),"Errore n. max giorni! verificare periodo inserito",IF(AND(K19="SEMIRESIDENZIALE",N19&gt;(NETWORKDAYS.INTL(L19,M19,11,'MENU TENDINA'!H$11:H$22))),"Errore n. max giorni! verificare periodo inserito",""))))),IF(AND(N19=0,K19&gt;0,L19&gt;0),"Inserire giorni in colonna N",""))</f>
        <v/>
      </c>
      <c r="P19" s="224" t="str">
        <f>IF(N19&gt;0,IF(K19="MANTENIMENTO A",M19-L19+1,IF(K19="MANTENIMENTO B",M19-L19+1,IF(K19="SEMIRESIDENZIALE",NETWORKDAYS.INTL(L19,M19,11,'MENU TENDINA'!H$11:H$22)))),"")</f>
        <v/>
      </c>
      <c r="Q19" s="166">
        <v>5.66</v>
      </c>
      <c r="R19" s="166">
        <v>4.7</v>
      </c>
      <c r="S19" s="166">
        <v>2.95</v>
      </c>
      <c r="T19" s="168">
        <f t="shared" si="1"/>
        <v>0</v>
      </c>
    </row>
    <row r="20" spans="1:20" ht="26.25" customHeight="1" x14ac:dyDescent="0.35">
      <c r="A20" s="178"/>
      <c r="B20" s="179"/>
      <c r="C20" s="180"/>
      <c r="D20" s="180"/>
      <c r="E20" s="166">
        <v>5.66</v>
      </c>
      <c r="F20" s="166">
        <v>4.7</v>
      </c>
      <c r="G20" s="166">
        <v>2.95</v>
      </c>
      <c r="H20" s="167">
        <f t="shared" si="0"/>
        <v>0</v>
      </c>
      <c r="I20" s="226"/>
      <c r="J20" s="179"/>
      <c r="K20" s="180"/>
      <c r="L20" s="5"/>
      <c r="M20" s="5"/>
      <c r="N20" s="180"/>
      <c r="O20" s="225" t="str">
        <f>IF(N20&gt;0,IF(L20="","Inserire data in colonne L e M",IF(M20="","Inserire date in colonne L e N",IF(AND(K20="MANTENIMENTO A",N20&gt;(M20-L20+1)),"Errore  n. max  giorni! verificare periodo inserito",IF(AND(K20="MANTENIMENTO B",N20&gt;(M20-L20+1)),"Errore n. max giorni! verificare periodo inserito",IF(AND(K20="SEMIRESIDENZIALE",N20&gt;(NETWORKDAYS.INTL(L20,M20,11,'MENU TENDINA'!H$11:H$22))),"Errore n. max giorni! verificare periodo inserito",""))))),IF(AND(N20=0,K20&gt;0,L20&gt;0),"Inserire giorni in colonna N",""))</f>
        <v/>
      </c>
      <c r="P20" s="224" t="str">
        <f>IF(N20&gt;0,IF(K20="MANTENIMENTO A",M20-L20+1,IF(K20="MANTENIMENTO B",M20-L20+1,IF(K20="SEMIRESIDENZIALE",NETWORKDAYS.INTL(L20,M20,11,'MENU TENDINA'!H$11:H$22)))),"")</f>
        <v/>
      </c>
      <c r="Q20" s="166">
        <v>5.66</v>
      </c>
      <c r="R20" s="166">
        <v>4.7</v>
      </c>
      <c r="S20" s="166">
        <v>2.95</v>
      </c>
      <c r="T20" s="168">
        <f t="shared" si="1"/>
        <v>0</v>
      </c>
    </row>
    <row r="21" spans="1:20" ht="26.25" customHeight="1" x14ac:dyDescent="0.35">
      <c r="A21" s="178"/>
      <c r="B21" s="179"/>
      <c r="C21" s="180"/>
      <c r="D21" s="180"/>
      <c r="E21" s="166">
        <v>5.66</v>
      </c>
      <c r="F21" s="166">
        <v>4.7</v>
      </c>
      <c r="G21" s="166">
        <v>2.95</v>
      </c>
      <c r="H21" s="167">
        <f t="shared" si="0"/>
        <v>0</v>
      </c>
      <c r="I21" s="226"/>
      <c r="J21" s="179"/>
      <c r="K21" s="180"/>
      <c r="L21" s="5"/>
      <c r="M21" s="5"/>
      <c r="N21" s="180"/>
      <c r="O21" s="225" t="str">
        <f>IF(N21&gt;0,IF(L21="","Inserire data in colonne L e M",IF(M21="","Inserire date in colonne L e N",IF(AND(K21="MANTENIMENTO A",N21&gt;(M21-L21+1)),"Errore  n. max  giorni! verificare periodo inserito",IF(AND(K21="MANTENIMENTO B",N21&gt;(M21-L21+1)),"Errore n. max giorni! verificare periodo inserito",IF(AND(K21="SEMIRESIDENZIALE",N21&gt;(NETWORKDAYS.INTL(L21,M21,11,'MENU TENDINA'!H$11:H$22))),"Errore n. max giorni! verificare periodo inserito",""))))),IF(AND(N21=0,K21&gt;0,L21&gt;0),"Inserire giorni in colonna N",""))</f>
        <v/>
      </c>
      <c r="P21" s="224" t="str">
        <f>IF(N21&gt;0,IF(K21="MANTENIMENTO A",M21-L21+1,IF(K21="MANTENIMENTO B",M21-L21+1,IF(K21="SEMIRESIDENZIALE",NETWORKDAYS.INTL(L21,M21,11,'MENU TENDINA'!H$11:H$22)))),"")</f>
        <v/>
      </c>
      <c r="Q21" s="166">
        <v>5.66</v>
      </c>
      <c r="R21" s="166">
        <v>4.7</v>
      </c>
      <c r="S21" s="166">
        <v>2.95</v>
      </c>
      <c r="T21" s="168">
        <f t="shared" si="1"/>
        <v>0</v>
      </c>
    </row>
    <row r="22" spans="1:20" ht="26.25" customHeight="1" x14ac:dyDescent="0.35">
      <c r="A22" s="178"/>
      <c r="B22" s="179"/>
      <c r="C22" s="180"/>
      <c r="D22" s="180"/>
      <c r="E22" s="166">
        <v>5.66</v>
      </c>
      <c r="F22" s="166">
        <v>4.7</v>
      </c>
      <c r="G22" s="166">
        <v>2.95</v>
      </c>
      <c r="H22" s="167">
        <f t="shared" si="0"/>
        <v>0</v>
      </c>
      <c r="I22" s="226"/>
      <c r="J22" s="179"/>
      <c r="K22" s="180"/>
      <c r="L22" s="5"/>
      <c r="M22" s="5"/>
      <c r="N22" s="180"/>
      <c r="O22" s="225" t="str">
        <f>IF(N22&gt;0,IF(L22="","Inserire data in colonne L e M",IF(M22="","Inserire date in colonne L e N",IF(AND(K22="MANTENIMENTO A",N22&gt;(M22-L22+1)),"Errore  n. max  giorni! verificare periodo inserito",IF(AND(K22="MANTENIMENTO B",N22&gt;(M22-L22+1)),"Errore n. max giorni! verificare periodo inserito",IF(AND(K22="SEMIRESIDENZIALE",N22&gt;(NETWORKDAYS.INTL(L22,M22,11,'MENU TENDINA'!H$11:H$22))),"Errore n. max giorni! verificare periodo inserito",""))))),IF(AND(N22=0,K22&gt;0,L22&gt;0),"Inserire giorni in colonna N",""))</f>
        <v/>
      </c>
      <c r="P22" s="224" t="str">
        <f>IF(N22&gt;0,IF(K22="MANTENIMENTO A",M22-L22+1,IF(K22="MANTENIMENTO B",M22-L22+1,IF(K22="SEMIRESIDENZIALE",NETWORKDAYS.INTL(L22,M22,11,'MENU TENDINA'!H$11:H$22)))),"")</f>
        <v/>
      </c>
      <c r="Q22" s="166">
        <v>5.66</v>
      </c>
      <c r="R22" s="166">
        <v>4.7</v>
      </c>
      <c r="S22" s="166">
        <v>2.95</v>
      </c>
      <c r="T22" s="168">
        <f t="shared" si="1"/>
        <v>0</v>
      </c>
    </row>
    <row r="23" spans="1:20" ht="26.25" customHeight="1" x14ac:dyDescent="0.35">
      <c r="A23" s="178"/>
      <c r="B23" s="179"/>
      <c r="C23" s="180"/>
      <c r="D23" s="180"/>
      <c r="E23" s="166">
        <v>5.66</v>
      </c>
      <c r="F23" s="166">
        <v>4.7</v>
      </c>
      <c r="G23" s="166">
        <v>2.95</v>
      </c>
      <c r="H23" s="167">
        <f t="shared" si="0"/>
        <v>0</v>
      </c>
      <c r="I23" s="226"/>
      <c r="J23" s="179"/>
      <c r="K23" s="180"/>
      <c r="L23" s="5"/>
      <c r="M23" s="5"/>
      <c r="N23" s="180"/>
      <c r="O23" s="225" t="str">
        <f>IF(N23&gt;0,IF(L23="","Inserire data in colonne L e M",IF(M23="","Inserire date in colonne L e N",IF(AND(K23="MANTENIMENTO A",N23&gt;(M23-L23+1)),"Errore  n. max  giorni! verificare periodo inserito",IF(AND(K23="MANTENIMENTO B",N23&gt;(M23-L23+1)),"Errore n. max giorni! verificare periodo inserito",IF(AND(K23="SEMIRESIDENZIALE",N23&gt;(NETWORKDAYS.INTL(L23,M23,11,'MENU TENDINA'!H$11:H$22))),"Errore n. max giorni! verificare periodo inserito",""))))),IF(AND(N23=0,K23&gt;0,L23&gt;0),"Inserire giorni in colonna N",""))</f>
        <v/>
      </c>
      <c r="P23" s="224" t="str">
        <f>IF(N23&gt;0,IF(K23="MANTENIMENTO A",M23-L23+1,IF(K23="MANTENIMENTO B",M23-L23+1,IF(K23="SEMIRESIDENZIALE",NETWORKDAYS.INTL(L23,M23,11,'MENU TENDINA'!H$11:H$22)))),"")</f>
        <v/>
      </c>
      <c r="Q23" s="166">
        <v>5.66</v>
      </c>
      <c r="R23" s="166">
        <v>4.7</v>
      </c>
      <c r="S23" s="166">
        <v>2.95</v>
      </c>
      <c r="T23" s="168">
        <f t="shared" si="1"/>
        <v>0</v>
      </c>
    </row>
    <row r="24" spans="1:20" ht="26.25" customHeight="1" x14ac:dyDescent="0.35">
      <c r="A24" s="178"/>
      <c r="B24" s="179"/>
      <c r="C24" s="180"/>
      <c r="D24" s="180"/>
      <c r="E24" s="166">
        <v>5.66</v>
      </c>
      <c r="F24" s="166">
        <v>4.7</v>
      </c>
      <c r="G24" s="166">
        <v>2.95</v>
      </c>
      <c r="H24" s="167">
        <f t="shared" si="0"/>
        <v>0</v>
      </c>
      <c r="I24" s="226"/>
      <c r="J24" s="179"/>
      <c r="K24" s="180"/>
      <c r="L24" s="5"/>
      <c r="M24" s="5"/>
      <c r="N24" s="180"/>
      <c r="O24" s="225" t="str">
        <f>IF(N24&gt;0,IF(L24="","Inserire data in colonne L e M",IF(M24="","Inserire date in colonne L e N",IF(AND(K24="MANTENIMENTO A",N24&gt;(M24-L24+1)),"Errore  n. max  giorni! verificare periodo inserito",IF(AND(K24="MANTENIMENTO B",N24&gt;(M24-L24+1)),"Errore n. max giorni! verificare periodo inserito",IF(AND(K24="SEMIRESIDENZIALE",N24&gt;(NETWORKDAYS.INTL(L24,M24,11,'MENU TENDINA'!H$11:H$22))),"Errore n. max giorni! verificare periodo inserito",""))))),IF(AND(N24=0,K24&gt;0,L24&gt;0),"Inserire giorni in colonna N",""))</f>
        <v/>
      </c>
      <c r="P24" s="224" t="str">
        <f>IF(N24&gt;0,IF(K24="MANTENIMENTO A",M24-L24+1,IF(K24="MANTENIMENTO B",M24-L24+1,IF(K24="SEMIRESIDENZIALE",NETWORKDAYS.INTL(L24,M24,11,'MENU TENDINA'!H$11:H$22)))),"")</f>
        <v/>
      </c>
      <c r="Q24" s="166">
        <v>5.66</v>
      </c>
      <c r="R24" s="166">
        <v>4.7</v>
      </c>
      <c r="S24" s="166">
        <v>2.95</v>
      </c>
      <c r="T24" s="168">
        <f t="shared" si="1"/>
        <v>0</v>
      </c>
    </row>
    <row r="25" spans="1:20" ht="26.25" customHeight="1" x14ac:dyDescent="0.35">
      <c r="A25" s="178"/>
      <c r="B25" s="179"/>
      <c r="C25" s="180"/>
      <c r="D25" s="180"/>
      <c r="E25" s="166">
        <v>5.66</v>
      </c>
      <c r="F25" s="166">
        <v>4.7</v>
      </c>
      <c r="G25" s="166">
        <v>2.95</v>
      </c>
      <c r="H25" s="167">
        <f t="shared" si="0"/>
        <v>0</v>
      </c>
      <c r="I25" s="226"/>
      <c r="J25" s="179"/>
      <c r="K25" s="180"/>
      <c r="L25" s="5"/>
      <c r="M25" s="5"/>
      <c r="N25" s="180"/>
      <c r="O25" s="225" t="str">
        <f>IF(N25&gt;0,IF(L25="","Inserire data in colonne L e M",IF(M25="","Inserire date in colonne L e N",IF(AND(K25="MANTENIMENTO A",N25&gt;(M25-L25+1)),"Errore  n. max  giorni! verificare periodo inserito",IF(AND(K25="MANTENIMENTO B",N25&gt;(M25-L25+1)),"Errore n. max giorni! verificare periodo inserito",IF(AND(K25="SEMIRESIDENZIALE",N25&gt;(NETWORKDAYS.INTL(L25,M25,11,'MENU TENDINA'!H$11:H$22))),"Errore n. max giorni! verificare periodo inserito",""))))),IF(AND(N25=0,K25&gt;0,L25&gt;0),"Inserire giorni in colonna N",""))</f>
        <v/>
      </c>
      <c r="P25" s="224" t="str">
        <f>IF(N25&gt;0,IF(K25="MANTENIMENTO A",M25-L25+1,IF(K25="MANTENIMENTO B",M25-L25+1,IF(K25="SEMIRESIDENZIALE",NETWORKDAYS.INTL(L25,M25,11,'MENU TENDINA'!H$11:H$22)))),"")</f>
        <v/>
      </c>
      <c r="Q25" s="166">
        <v>5.66</v>
      </c>
      <c r="R25" s="166">
        <v>4.7</v>
      </c>
      <c r="S25" s="166">
        <v>2.95</v>
      </c>
      <c r="T25" s="168">
        <f t="shared" si="1"/>
        <v>0</v>
      </c>
    </row>
    <row r="26" spans="1:20" ht="26.25" customHeight="1" x14ac:dyDescent="0.35">
      <c r="A26" s="178"/>
      <c r="B26" s="179"/>
      <c r="C26" s="180"/>
      <c r="D26" s="180"/>
      <c r="E26" s="166">
        <v>5.66</v>
      </c>
      <c r="F26" s="166">
        <v>4.7</v>
      </c>
      <c r="G26" s="166">
        <v>2.95</v>
      </c>
      <c r="H26" s="167">
        <f t="shared" si="0"/>
        <v>0</v>
      </c>
      <c r="I26" s="226"/>
      <c r="J26" s="179"/>
      <c r="K26" s="180"/>
      <c r="L26" s="5"/>
      <c r="M26" s="5"/>
      <c r="N26" s="180"/>
      <c r="O26" s="225" t="str">
        <f>IF(N26&gt;0,IF(L26="","Inserire data in colonne L e M",IF(M26="","Inserire date in colonne L e N",IF(AND(K26="MANTENIMENTO A",N26&gt;(M26-L26+1)),"Errore  n. max  giorni! verificare periodo inserito",IF(AND(K26="MANTENIMENTO B",N26&gt;(M26-L26+1)),"Errore n. max giorni! verificare periodo inserito",IF(AND(K26="SEMIRESIDENZIALE",N26&gt;(NETWORKDAYS.INTL(L26,M26,11,'MENU TENDINA'!H$11:H$22))),"Errore n. max giorni! verificare periodo inserito",""))))),IF(AND(N26=0,K26&gt;0,L26&gt;0),"Inserire giorni in colonna N",""))</f>
        <v/>
      </c>
      <c r="P26" s="224" t="str">
        <f>IF(N26&gt;0,IF(K26="MANTENIMENTO A",M26-L26+1,IF(K26="MANTENIMENTO B",M26-L26+1,IF(K26="SEMIRESIDENZIALE",NETWORKDAYS.INTL(L26,M26,11,'MENU TENDINA'!H$11:H$22)))),"")</f>
        <v/>
      </c>
      <c r="Q26" s="166">
        <v>5.66</v>
      </c>
      <c r="R26" s="166">
        <v>4.7</v>
      </c>
      <c r="S26" s="166">
        <v>2.95</v>
      </c>
      <c r="T26" s="168">
        <f t="shared" si="1"/>
        <v>0</v>
      </c>
    </row>
    <row r="27" spans="1:20" ht="26.25" customHeight="1" x14ac:dyDescent="0.35">
      <c r="A27" s="178"/>
      <c r="B27" s="179"/>
      <c r="C27" s="180"/>
      <c r="D27" s="180"/>
      <c r="E27" s="166">
        <v>5.66</v>
      </c>
      <c r="F27" s="166">
        <v>4.7</v>
      </c>
      <c r="G27" s="166">
        <v>2.95</v>
      </c>
      <c r="H27" s="167">
        <f t="shared" si="0"/>
        <v>0</v>
      </c>
      <c r="I27" s="226"/>
      <c r="J27" s="179"/>
      <c r="K27" s="180"/>
      <c r="L27" s="5"/>
      <c r="M27" s="5"/>
      <c r="N27" s="180"/>
      <c r="O27" s="225" t="str">
        <f>IF(N27&gt;0,IF(L27="","Inserire data in colonne L e M",IF(M27="","Inserire date in colonne L e N",IF(AND(K27="MANTENIMENTO A",N27&gt;(M27-L27+1)),"Errore  n. max  giorni! verificare periodo inserito",IF(AND(K27="MANTENIMENTO B",N27&gt;(M27-L27+1)),"Errore n. max giorni! verificare periodo inserito",IF(AND(K27="SEMIRESIDENZIALE",N27&gt;(NETWORKDAYS.INTL(L27,M27,11,'MENU TENDINA'!H$11:H$22))),"Errore n. max giorni! verificare periodo inserito",""))))),IF(AND(N27=0,K27&gt;0,L27&gt;0),"Inserire giorni in colonna N",""))</f>
        <v/>
      </c>
      <c r="P27" s="224" t="str">
        <f>IF(N27&gt;0,IF(K27="MANTENIMENTO A",M27-L27+1,IF(K27="MANTENIMENTO B",M27-L27+1,IF(K27="SEMIRESIDENZIALE",NETWORKDAYS.INTL(L27,M27,11,'MENU TENDINA'!H$11:H$22)))),"")</f>
        <v/>
      </c>
      <c r="Q27" s="166">
        <v>5.66</v>
      </c>
      <c r="R27" s="166">
        <v>4.7</v>
      </c>
      <c r="S27" s="166">
        <v>2.95</v>
      </c>
      <c r="T27" s="168">
        <f t="shared" si="1"/>
        <v>0</v>
      </c>
    </row>
    <row r="28" spans="1:20" ht="26.25" customHeight="1" x14ac:dyDescent="0.35">
      <c r="A28" s="178"/>
      <c r="B28" s="179"/>
      <c r="C28" s="180"/>
      <c r="D28" s="180"/>
      <c r="E28" s="166">
        <v>5.66</v>
      </c>
      <c r="F28" s="166">
        <v>4.7</v>
      </c>
      <c r="G28" s="166">
        <v>2.95</v>
      </c>
      <c r="H28" s="167">
        <f t="shared" si="0"/>
        <v>0</v>
      </c>
      <c r="I28" s="226"/>
      <c r="J28" s="179"/>
      <c r="K28" s="180"/>
      <c r="L28" s="5"/>
      <c r="M28" s="5"/>
      <c r="N28" s="180"/>
      <c r="O28" s="225" t="str">
        <f>IF(N28&gt;0,IF(L28="","Inserire data in colonne L e M",IF(M28="","Inserire date in colonne L e N",IF(AND(K28="MANTENIMENTO A",N28&gt;(M28-L28+1)),"Errore  n. max  giorni! verificare periodo inserito",IF(AND(K28="MANTENIMENTO B",N28&gt;(M28-L28+1)),"Errore n. max giorni! verificare periodo inserito",IF(AND(K28="SEMIRESIDENZIALE",N28&gt;(NETWORKDAYS.INTL(L28,M28,11,'MENU TENDINA'!H$11:H$22))),"Errore n. max giorni! verificare periodo inserito",""))))),IF(AND(N28=0,K28&gt;0,L28&gt;0),"Inserire giorni in colonna N",""))</f>
        <v/>
      </c>
      <c r="P28" s="224" t="str">
        <f>IF(N28&gt;0,IF(K28="MANTENIMENTO A",M28-L28+1,IF(K28="MANTENIMENTO B",M28-L28+1,IF(K28="SEMIRESIDENZIALE",NETWORKDAYS.INTL(L28,M28,11,'MENU TENDINA'!H$11:H$22)))),"")</f>
        <v/>
      </c>
      <c r="Q28" s="166">
        <v>5.66</v>
      </c>
      <c r="R28" s="166">
        <v>4.7</v>
      </c>
      <c r="S28" s="166">
        <v>2.95</v>
      </c>
      <c r="T28" s="168">
        <f t="shared" si="1"/>
        <v>0</v>
      </c>
    </row>
    <row r="29" spans="1:20" ht="26.25" customHeight="1" x14ac:dyDescent="0.35">
      <c r="A29" s="178"/>
      <c r="B29" s="179"/>
      <c r="C29" s="180"/>
      <c r="D29" s="180"/>
      <c r="E29" s="166">
        <v>5.66</v>
      </c>
      <c r="F29" s="166">
        <v>4.7</v>
      </c>
      <c r="G29" s="166">
        <v>2.95</v>
      </c>
      <c r="H29" s="167">
        <f t="shared" si="0"/>
        <v>0</v>
      </c>
      <c r="I29" s="226"/>
      <c r="J29" s="179"/>
      <c r="K29" s="180"/>
      <c r="L29" s="5"/>
      <c r="M29" s="5"/>
      <c r="N29" s="180"/>
      <c r="O29" s="225" t="str">
        <f>IF(N29&gt;0,IF(L29="","Inserire data in colonne L e M",IF(M29="","Inserire date in colonne L e N",IF(AND(K29="MANTENIMENTO A",N29&gt;(M29-L29+1)),"Errore  n. max  giorni! verificare periodo inserito",IF(AND(K29="MANTENIMENTO B",N29&gt;(M29-L29+1)),"Errore n. max giorni! verificare periodo inserito",IF(AND(K29="SEMIRESIDENZIALE",N29&gt;(NETWORKDAYS.INTL(L29,M29,11,'MENU TENDINA'!H$11:H$22))),"Errore n. max giorni! verificare periodo inserito",""))))),IF(AND(N29=0,K29&gt;0,L29&gt;0),"Inserire giorni in colonna N",""))</f>
        <v/>
      </c>
      <c r="P29" s="224" t="str">
        <f>IF(N29&gt;0,IF(K29="MANTENIMENTO A",M29-L29+1,IF(K29="MANTENIMENTO B",M29-L29+1,IF(K29="SEMIRESIDENZIALE",NETWORKDAYS.INTL(L29,M29,11,'MENU TENDINA'!H$11:H$22)))),"")</f>
        <v/>
      </c>
      <c r="Q29" s="166">
        <v>5.66</v>
      </c>
      <c r="R29" s="166">
        <v>4.7</v>
      </c>
      <c r="S29" s="166">
        <v>2.95</v>
      </c>
      <c r="T29" s="168">
        <f t="shared" si="1"/>
        <v>0</v>
      </c>
    </row>
    <row r="30" spans="1:20" ht="26.25" customHeight="1" x14ac:dyDescent="0.35">
      <c r="A30" s="178"/>
      <c r="B30" s="179"/>
      <c r="C30" s="180"/>
      <c r="D30" s="180"/>
      <c r="E30" s="166">
        <v>5.66</v>
      </c>
      <c r="F30" s="166">
        <v>4.7</v>
      </c>
      <c r="G30" s="166">
        <v>2.95</v>
      </c>
      <c r="H30" s="167">
        <f t="shared" si="0"/>
        <v>0</v>
      </c>
      <c r="I30" s="226"/>
      <c r="J30" s="179"/>
      <c r="K30" s="180"/>
      <c r="L30" s="5"/>
      <c r="M30" s="5"/>
      <c r="N30" s="180"/>
      <c r="O30" s="225" t="str">
        <f>IF(N30&gt;0,IF(L30="","Inserire data in colonne L e M",IF(M30="","Inserire date in colonne L e N",IF(AND(K30="MANTENIMENTO A",N30&gt;(M30-L30+1)),"Errore  n. max  giorni! verificare periodo inserito",IF(AND(K30="MANTENIMENTO B",N30&gt;(M30-L30+1)),"Errore n. max giorni! verificare periodo inserito",IF(AND(K30="SEMIRESIDENZIALE",N30&gt;(NETWORKDAYS.INTL(L30,M30,11,'MENU TENDINA'!H$11:H$22))),"Errore n. max giorni! verificare periodo inserito",""))))),IF(AND(N30=0,K30&gt;0,L30&gt;0),"Inserire giorni in colonna N",""))</f>
        <v/>
      </c>
      <c r="P30" s="224" t="str">
        <f>IF(N30&gt;0,IF(K30="MANTENIMENTO A",M30-L30+1,IF(K30="MANTENIMENTO B",M30-L30+1,IF(K30="SEMIRESIDENZIALE",NETWORKDAYS.INTL(L30,M30,11,'MENU TENDINA'!H$11:H$22)))),"")</f>
        <v/>
      </c>
      <c r="Q30" s="166">
        <v>5.66</v>
      </c>
      <c r="R30" s="166">
        <v>4.7</v>
      </c>
      <c r="S30" s="166">
        <v>2.95</v>
      </c>
      <c r="T30" s="168">
        <f t="shared" si="1"/>
        <v>0</v>
      </c>
    </row>
    <row r="31" spans="1:20" ht="26.25" customHeight="1" x14ac:dyDescent="0.35">
      <c r="A31" s="178"/>
      <c r="B31" s="179"/>
      <c r="C31" s="180"/>
      <c r="D31" s="180"/>
      <c r="E31" s="166">
        <v>5.66</v>
      </c>
      <c r="F31" s="166">
        <v>4.7</v>
      </c>
      <c r="G31" s="166">
        <v>2.95</v>
      </c>
      <c r="H31" s="167">
        <f t="shared" si="0"/>
        <v>0</v>
      </c>
      <c r="I31" s="226"/>
      <c r="J31" s="179"/>
      <c r="K31" s="180"/>
      <c r="L31" s="5"/>
      <c r="M31" s="5"/>
      <c r="N31" s="180"/>
      <c r="O31" s="225" t="str">
        <f>IF(N31&gt;0,IF(L31="","Inserire data in colonne L e M",IF(M31="","Inserire date in colonne L e N",IF(AND(K31="MANTENIMENTO A",N31&gt;(M31-L31+1)),"Errore  n. max  giorni! verificare periodo inserito",IF(AND(K31="MANTENIMENTO B",N31&gt;(M31-L31+1)),"Errore n. max giorni! verificare periodo inserito",IF(AND(K31="SEMIRESIDENZIALE",N31&gt;(NETWORKDAYS.INTL(L31,M31,11,'MENU TENDINA'!H$11:H$22))),"Errore n. max giorni! verificare periodo inserito",""))))),IF(AND(N31=0,K31&gt;0,L31&gt;0),"Inserire giorni in colonna N",""))</f>
        <v/>
      </c>
      <c r="P31" s="224" t="str">
        <f>IF(N31&gt;0,IF(K31="MANTENIMENTO A",M31-L31+1,IF(K31="MANTENIMENTO B",M31-L31+1,IF(K31="SEMIRESIDENZIALE",NETWORKDAYS.INTL(L31,M31,11,'MENU TENDINA'!H$11:H$22)))),"")</f>
        <v/>
      </c>
      <c r="Q31" s="166">
        <v>5.66</v>
      </c>
      <c r="R31" s="166">
        <v>4.7</v>
      </c>
      <c r="S31" s="166">
        <v>2.95</v>
      </c>
      <c r="T31" s="168">
        <f t="shared" si="1"/>
        <v>0</v>
      </c>
    </row>
    <row r="32" spans="1:20" ht="26.25" customHeight="1" x14ac:dyDescent="0.35">
      <c r="A32" s="178"/>
      <c r="B32" s="179"/>
      <c r="C32" s="180"/>
      <c r="D32" s="180"/>
      <c r="E32" s="166">
        <v>5.66</v>
      </c>
      <c r="F32" s="166">
        <v>4.7</v>
      </c>
      <c r="G32" s="166">
        <v>2.95</v>
      </c>
      <c r="H32" s="167">
        <f t="shared" si="0"/>
        <v>0</v>
      </c>
      <c r="I32" s="226"/>
      <c r="J32" s="179"/>
      <c r="K32" s="180"/>
      <c r="L32" s="5"/>
      <c r="M32" s="5"/>
      <c r="N32" s="180"/>
      <c r="O32" s="225" t="str">
        <f>IF(N32&gt;0,IF(L32="","Inserire data in colonne L e M",IF(M32="","Inserire date in colonne L e N",IF(AND(K32="MANTENIMENTO A",N32&gt;(M32-L32+1)),"Errore  n. max  giorni! verificare periodo inserito",IF(AND(K32="MANTENIMENTO B",N32&gt;(M32-L32+1)),"Errore n. max giorni! verificare periodo inserito",IF(AND(K32="SEMIRESIDENZIALE",N32&gt;(NETWORKDAYS.INTL(L32,M32,11,'MENU TENDINA'!H$11:H$22))),"Errore n. max giorni! verificare periodo inserito",""))))),IF(AND(N32=0,K32&gt;0,L32&gt;0),"Inserire giorni in colonna N",""))</f>
        <v/>
      </c>
      <c r="P32" s="224" t="str">
        <f>IF(N32&gt;0,IF(K32="MANTENIMENTO A",M32-L32+1,IF(K32="MANTENIMENTO B",M32-L32+1,IF(K32="SEMIRESIDENZIALE",NETWORKDAYS.INTL(L32,M32,11,'MENU TENDINA'!H$11:H$22)))),"")</f>
        <v/>
      </c>
      <c r="Q32" s="166">
        <v>5.66</v>
      </c>
      <c r="R32" s="166">
        <v>4.7</v>
      </c>
      <c r="S32" s="166">
        <v>2.95</v>
      </c>
      <c r="T32" s="168">
        <f t="shared" si="1"/>
        <v>0</v>
      </c>
    </row>
    <row r="33" spans="1:20" ht="26.25" customHeight="1" x14ac:dyDescent="0.35">
      <c r="A33" s="178"/>
      <c r="B33" s="179"/>
      <c r="C33" s="180"/>
      <c r="D33" s="180"/>
      <c r="E33" s="166">
        <v>5.66</v>
      </c>
      <c r="F33" s="166">
        <v>4.7</v>
      </c>
      <c r="G33" s="166">
        <v>2.95</v>
      </c>
      <c r="H33" s="167">
        <f t="shared" si="0"/>
        <v>0</v>
      </c>
      <c r="I33" s="226"/>
      <c r="J33" s="179"/>
      <c r="K33" s="180"/>
      <c r="L33" s="5"/>
      <c r="M33" s="5"/>
      <c r="N33" s="180"/>
      <c r="O33" s="225" t="str">
        <f>IF(N33&gt;0,IF(L33="","Inserire data in colonne L e M",IF(M33="","Inserire date in colonne L e N",IF(AND(K33="MANTENIMENTO A",N33&gt;(M33-L33+1)),"Errore  n. max  giorni! verificare periodo inserito",IF(AND(K33="MANTENIMENTO B",N33&gt;(M33-L33+1)),"Errore n. max giorni! verificare periodo inserito",IF(AND(K33="SEMIRESIDENZIALE",N33&gt;(NETWORKDAYS.INTL(L33,M33,11,'MENU TENDINA'!H$11:H$22))),"Errore n. max giorni! verificare periodo inserito",""))))),IF(AND(N33=0,K33&gt;0,L33&gt;0),"Inserire giorni in colonna N",""))</f>
        <v/>
      </c>
      <c r="P33" s="224" t="str">
        <f>IF(N33&gt;0,IF(K33="MANTENIMENTO A",M33-L33+1,IF(K33="MANTENIMENTO B",M33-L33+1,IF(K33="SEMIRESIDENZIALE",NETWORKDAYS.INTL(L33,M33,11,'MENU TENDINA'!H$11:H$22)))),"")</f>
        <v/>
      </c>
      <c r="Q33" s="166">
        <v>5.66</v>
      </c>
      <c r="R33" s="166">
        <v>4.7</v>
      </c>
      <c r="S33" s="166">
        <v>2.95</v>
      </c>
      <c r="T33" s="168">
        <f t="shared" si="1"/>
        <v>0</v>
      </c>
    </row>
    <row r="34" spans="1:20" ht="26.25" customHeight="1" x14ac:dyDescent="0.35">
      <c r="A34" s="178"/>
      <c r="B34" s="179"/>
      <c r="C34" s="180"/>
      <c r="D34" s="180"/>
      <c r="E34" s="166">
        <v>5.66</v>
      </c>
      <c r="F34" s="166">
        <v>4.7</v>
      </c>
      <c r="G34" s="166">
        <v>2.95</v>
      </c>
      <c r="H34" s="167">
        <f t="shared" si="0"/>
        <v>0</v>
      </c>
      <c r="I34" s="226"/>
      <c r="J34" s="179"/>
      <c r="K34" s="180"/>
      <c r="L34" s="5"/>
      <c r="M34" s="5"/>
      <c r="N34" s="180"/>
      <c r="O34" s="225" t="str">
        <f>IF(N34&gt;0,IF(L34="","Inserire data in colonne L e M",IF(M34="","Inserire date in colonne L e N",IF(AND(K34="MANTENIMENTO A",N34&gt;(M34-L34+1)),"Errore  n. max  giorni! verificare periodo inserito",IF(AND(K34="MANTENIMENTO B",N34&gt;(M34-L34+1)),"Errore n. max giorni! verificare periodo inserito",IF(AND(K34="SEMIRESIDENZIALE",N34&gt;(NETWORKDAYS.INTL(L34,M34,11,'MENU TENDINA'!H$11:H$22))),"Errore n. max giorni! verificare periodo inserito",""))))),IF(AND(N34=0,K34&gt;0,L34&gt;0),"Inserire giorni in colonna N",""))</f>
        <v/>
      </c>
      <c r="P34" s="224" t="str">
        <f>IF(N34&gt;0,IF(K34="MANTENIMENTO A",M34-L34+1,IF(K34="MANTENIMENTO B",M34-L34+1,IF(K34="SEMIRESIDENZIALE",NETWORKDAYS.INTL(L34,M34,11,'MENU TENDINA'!H$11:H$22)))),"")</f>
        <v/>
      </c>
      <c r="Q34" s="166">
        <v>5.66</v>
      </c>
      <c r="R34" s="166">
        <v>4.7</v>
      </c>
      <c r="S34" s="166">
        <v>2.95</v>
      </c>
      <c r="T34" s="168">
        <f t="shared" si="1"/>
        <v>0</v>
      </c>
    </row>
    <row r="35" spans="1:20" ht="26.25" customHeight="1" x14ac:dyDescent="0.35">
      <c r="A35" s="178"/>
      <c r="B35" s="179"/>
      <c r="C35" s="180"/>
      <c r="D35" s="180"/>
      <c r="E35" s="166">
        <v>5.66</v>
      </c>
      <c r="F35" s="166">
        <v>4.7</v>
      </c>
      <c r="G35" s="166">
        <v>2.95</v>
      </c>
      <c r="H35" s="167">
        <f t="shared" si="0"/>
        <v>0</v>
      </c>
      <c r="I35" s="226"/>
      <c r="J35" s="179"/>
      <c r="K35" s="180"/>
      <c r="L35" s="5"/>
      <c r="M35" s="5"/>
      <c r="N35" s="180"/>
      <c r="O35" s="225" t="str">
        <f>IF(N35&gt;0,IF(L35="","Inserire data in colonne L e M",IF(M35="","Inserire date in colonne L e N",IF(AND(K35="MANTENIMENTO A",N35&gt;(M35-L35+1)),"Errore  n. max  giorni! verificare periodo inserito",IF(AND(K35="MANTENIMENTO B",N35&gt;(M35-L35+1)),"Errore n. max giorni! verificare periodo inserito",IF(AND(K35="SEMIRESIDENZIALE",N35&gt;(NETWORKDAYS.INTL(L35,M35,11,'MENU TENDINA'!H$11:H$22))),"Errore n. max giorni! verificare periodo inserito",""))))),IF(AND(N35=0,K35&gt;0,L35&gt;0),"Inserire giorni in colonna N",""))</f>
        <v/>
      </c>
      <c r="P35" s="224" t="str">
        <f>IF(N35&gt;0,IF(K35="MANTENIMENTO A",M35-L35+1,IF(K35="MANTENIMENTO B",M35-L35+1,IF(K35="SEMIRESIDENZIALE",NETWORKDAYS.INTL(L35,M35,11,'MENU TENDINA'!H$11:H$22)))),"")</f>
        <v/>
      </c>
      <c r="Q35" s="166">
        <v>5.66</v>
      </c>
      <c r="R35" s="166">
        <v>4.7</v>
      </c>
      <c r="S35" s="166">
        <v>2.95</v>
      </c>
      <c r="T35" s="168">
        <f t="shared" si="1"/>
        <v>0</v>
      </c>
    </row>
    <row r="36" spans="1:20" ht="26.25" customHeight="1" x14ac:dyDescent="0.35">
      <c r="A36" s="178"/>
      <c r="B36" s="179"/>
      <c r="C36" s="180"/>
      <c r="D36" s="180"/>
      <c r="E36" s="166">
        <v>5.66</v>
      </c>
      <c r="F36" s="166">
        <v>4.7</v>
      </c>
      <c r="G36" s="166">
        <v>2.95</v>
      </c>
      <c r="H36" s="167">
        <f t="shared" si="0"/>
        <v>0</v>
      </c>
      <c r="I36" s="226"/>
      <c r="J36" s="179"/>
      <c r="K36" s="180"/>
      <c r="L36" s="5"/>
      <c r="M36" s="5"/>
      <c r="N36" s="180"/>
      <c r="O36" s="225" t="str">
        <f>IF(N36&gt;0,IF(L36="","Inserire data in colonne L e M",IF(M36="","Inserire date in colonne L e N",IF(AND(K36="MANTENIMENTO A",N36&gt;(M36-L36+1)),"Errore  n. max  giorni! verificare periodo inserito",IF(AND(K36="MANTENIMENTO B",N36&gt;(M36-L36+1)),"Errore n. max giorni! verificare periodo inserito",IF(AND(K36="SEMIRESIDENZIALE",N36&gt;(NETWORKDAYS.INTL(L36,M36,11,'MENU TENDINA'!H$11:H$22))),"Errore n. max giorni! verificare periodo inserito",""))))),IF(AND(N36=0,K36&gt;0,L36&gt;0),"Inserire giorni in colonna N",""))</f>
        <v/>
      </c>
      <c r="P36" s="224" t="str">
        <f>IF(N36&gt;0,IF(K36="MANTENIMENTO A",M36-L36+1,IF(K36="MANTENIMENTO B",M36-L36+1,IF(K36="SEMIRESIDENZIALE",NETWORKDAYS.INTL(L36,M36,11,'MENU TENDINA'!H$11:H$22)))),"")</f>
        <v/>
      </c>
      <c r="Q36" s="166">
        <v>5.66</v>
      </c>
      <c r="R36" s="166">
        <v>4.7</v>
      </c>
      <c r="S36" s="166">
        <v>2.95</v>
      </c>
      <c r="T36" s="168">
        <f t="shared" si="1"/>
        <v>0</v>
      </c>
    </row>
    <row r="37" spans="1:20" ht="26.25" customHeight="1" x14ac:dyDescent="0.35">
      <c r="A37" s="178"/>
      <c r="B37" s="179"/>
      <c r="C37" s="180"/>
      <c r="D37" s="180"/>
      <c r="E37" s="166">
        <v>5.66</v>
      </c>
      <c r="F37" s="166">
        <v>4.7</v>
      </c>
      <c r="G37" s="166">
        <v>2.95</v>
      </c>
      <c r="H37" s="167">
        <f t="shared" si="0"/>
        <v>0</v>
      </c>
      <c r="I37" s="226"/>
      <c r="J37" s="179"/>
      <c r="K37" s="180"/>
      <c r="L37" s="5"/>
      <c r="M37" s="5"/>
      <c r="N37" s="180"/>
      <c r="O37" s="225" t="str">
        <f>IF(N37&gt;0,IF(L37="","Inserire data in colonne L e M",IF(M37="","Inserire date in colonne L e N",IF(AND(K37="MANTENIMENTO A",N37&gt;(M37-L37+1)),"Errore  n. max  giorni! verificare periodo inserito",IF(AND(K37="MANTENIMENTO B",N37&gt;(M37-L37+1)),"Errore n. max giorni! verificare periodo inserito",IF(AND(K37="SEMIRESIDENZIALE",N37&gt;(NETWORKDAYS.INTL(L37,M37,11,'MENU TENDINA'!H$11:H$22))),"Errore n. max giorni! verificare periodo inserito",""))))),IF(AND(N37=0,K37&gt;0,L37&gt;0),"Inserire giorni in colonna N",""))</f>
        <v/>
      </c>
      <c r="P37" s="224" t="str">
        <f>IF(N37&gt;0,IF(K37="MANTENIMENTO A",M37-L37+1,IF(K37="MANTENIMENTO B",M37-L37+1,IF(K37="SEMIRESIDENZIALE",NETWORKDAYS.INTL(L37,M37,11,'MENU TENDINA'!H$11:H$22)))),"")</f>
        <v/>
      </c>
      <c r="Q37" s="166">
        <v>5.66</v>
      </c>
      <c r="R37" s="166">
        <v>4.7</v>
      </c>
      <c r="S37" s="166">
        <v>2.95</v>
      </c>
      <c r="T37" s="168">
        <f t="shared" si="1"/>
        <v>0</v>
      </c>
    </row>
    <row r="38" spans="1:20" ht="26.25" customHeight="1" x14ac:dyDescent="0.35">
      <c r="A38" s="178"/>
      <c r="B38" s="179"/>
      <c r="C38" s="180"/>
      <c r="D38" s="180"/>
      <c r="E38" s="166">
        <v>5.66</v>
      </c>
      <c r="F38" s="166">
        <v>4.7</v>
      </c>
      <c r="G38" s="166">
        <v>2.95</v>
      </c>
      <c r="H38" s="167">
        <f t="shared" si="0"/>
        <v>0</v>
      </c>
      <c r="I38" s="226"/>
      <c r="J38" s="179"/>
      <c r="K38" s="180"/>
      <c r="L38" s="5"/>
      <c r="M38" s="5"/>
      <c r="N38" s="180"/>
      <c r="O38" s="225" t="str">
        <f>IF(N38&gt;0,IF(L38="","Inserire data in colonne L e M",IF(M38="","Inserire date in colonne L e N",IF(AND(K38="MANTENIMENTO A",N38&gt;(M38-L38+1)),"Errore  n. max  giorni! verificare periodo inserito",IF(AND(K38="MANTENIMENTO B",N38&gt;(M38-L38+1)),"Errore n. max giorni! verificare periodo inserito",IF(AND(K38="SEMIRESIDENZIALE",N38&gt;(NETWORKDAYS.INTL(L38,M38,11,'MENU TENDINA'!H$11:H$22))),"Errore n. max giorni! verificare periodo inserito",""))))),IF(AND(N38=0,K38&gt;0,L38&gt;0),"Inserire giorni in colonna N",""))</f>
        <v/>
      </c>
      <c r="P38" s="224" t="str">
        <f>IF(N38&gt;0,IF(K38="MANTENIMENTO A",M38-L38+1,IF(K38="MANTENIMENTO B",M38-L38+1,IF(K38="SEMIRESIDENZIALE",NETWORKDAYS.INTL(L38,M38,11,'MENU TENDINA'!H$11:H$22)))),"")</f>
        <v/>
      </c>
      <c r="Q38" s="166">
        <v>5.66</v>
      </c>
      <c r="R38" s="166">
        <v>4.7</v>
      </c>
      <c r="S38" s="166">
        <v>2.95</v>
      </c>
      <c r="T38" s="168">
        <f t="shared" si="1"/>
        <v>0</v>
      </c>
    </row>
    <row r="39" spans="1:20" ht="26.25" customHeight="1" x14ac:dyDescent="0.35">
      <c r="A39" s="178"/>
      <c r="B39" s="179"/>
      <c r="C39" s="180"/>
      <c r="D39" s="180"/>
      <c r="E39" s="166">
        <v>5.66</v>
      </c>
      <c r="F39" s="166">
        <v>4.7</v>
      </c>
      <c r="G39" s="166">
        <v>2.95</v>
      </c>
      <c r="H39" s="167">
        <f t="shared" si="0"/>
        <v>0</v>
      </c>
      <c r="I39" s="226"/>
      <c r="J39" s="179"/>
      <c r="K39" s="180"/>
      <c r="L39" s="5"/>
      <c r="M39" s="5"/>
      <c r="N39" s="180"/>
      <c r="O39" s="225" t="str">
        <f>IF(N39&gt;0,IF(L39="","Inserire data in colonne L e M",IF(M39="","Inserire date in colonne L e N",IF(AND(K39="MANTENIMENTO A",N39&gt;(M39-L39+1)),"Errore  n. max  giorni! verificare periodo inserito",IF(AND(K39="MANTENIMENTO B",N39&gt;(M39-L39+1)),"Errore n. max giorni! verificare periodo inserito",IF(AND(K39="SEMIRESIDENZIALE",N39&gt;(NETWORKDAYS.INTL(L39,M39,11,'MENU TENDINA'!H$11:H$22))),"Errore n. max giorni! verificare periodo inserito",""))))),IF(AND(N39=0,K39&gt;0,L39&gt;0),"Inserire giorni in colonna N",""))</f>
        <v/>
      </c>
      <c r="P39" s="224" t="str">
        <f>IF(N39&gt;0,IF(K39="MANTENIMENTO A",M39-L39+1,IF(K39="MANTENIMENTO B",M39-L39+1,IF(K39="SEMIRESIDENZIALE",NETWORKDAYS.INTL(L39,M39,11,'MENU TENDINA'!H$11:H$22)))),"")</f>
        <v/>
      </c>
      <c r="Q39" s="166">
        <v>5.66</v>
      </c>
      <c r="R39" s="166">
        <v>4.7</v>
      </c>
      <c r="S39" s="166">
        <v>2.95</v>
      </c>
      <c r="T39" s="168">
        <f t="shared" si="1"/>
        <v>0</v>
      </c>
    </row>
    <row r="40" spans="1:20" ht="26.25" customHeight="1" x14ac:dyDescent="0.35">
      <c r="A40" s="178"/>
      <c r="B40" s="179"/>
      <c r="C40" s="180"/>
      <c r="D40" s="180"/>
      <c r="E40" s="166">
        <v>5.66</v>
      </c>
      <c r="F40" s="166">
        <v>4.7</v>
      </c>
      <c r="G40" s="166">
        <v>2.95</v>
      </c>
      <c r="H40" s="167">
        <f t="shared" si="0"/>
        <v>0</v>
      </c>
      <c r="I40" s="226"/>
      <c r="J40" s="179"/>
      <c r="K40" s="180"/>
      <c r="L40" s="5"/>
      <c r="M40" s="5"/>
      <c r="N40" s="180"/>
      <c r="O40" s="225" t="str">
        <f>IF(N40&gt;0,IF(L40="","Inserire data in colonne L e M",IF(M40="","Inserire date in colonne L e N",IF(AND(K40="MANTENIMENTO A",N40&gt;(M40-L40+1)),"Errore  n. max  giorni! verificare periodo inserito",IF(AND(K40="MANTENIMENTO B",N40&gt;(M40-L40+1)),"Errore n. max giorni! verificare periodo inserito",IF(AND(K40="SEMIRESIDENZIALE",N40&gt;(NETWORKDAYS.INTL(L40,M40,11,'MENU TENDINA'!H$11:H$22))),"Errore n. max giorni! verificare periodo inserito",""))))),IF(AND(N40=0,K40&gt;0,L40&gt;0),"Inserire giorni in colonna N",""))</f>
        <v/>
      </c>
      <c r="P40" s="224" t="str">
        <f>IF(N40&gt;0,IF(K40="MANTENIMENTO A",M40-L40+1,IF(K40="MANTENIMENTO B",M40-L40+1,IF(K40="SEMIRESIDENZIALE",NETWORKDAYS.INTL(L40,M40,11,'MENU TENDINA'!H$11:H$22)))),"")</f>
        <v/>
      </c>
      <c r="Q40" s="166">
        <v>5.66</v>
      </c>
      <c r="R40" s="166">
        <v>4.7</v>
      </c>
      <c r="S40" s="166">
        <v>2.95</v>
      </c>
      <c r="T40" s="168">
        <f t="shared" si="1"/>
        <v>0</v>
      </c>
    </row>
    <row r="41" spans="1:20" ht="26.25" customHeight="1" x14ac:dyDescent="0.35">
      <c r="A41" s="178"/>
      <c r="B41" s="179"/>
      <c r="C41" s="180"/>
      <c r="D41" s="180"/>
      <c r="E41" s="166">
        <v>5.66</v>
      </c>
      <c r="F41" s="166">
        <v>4.7</v>
      </c>
      <c r="G41" s="166">
        <v>2.95</v>
      </c>
      <c r="H41" s="167">
        <f t="shared" si="0"/>
        <v>0</v>
      </c>
      <c r="I41" s="226"/>
      <c r="J41" s="179"/>
      <c r="K41" s="180"/>
      <c r="L41" s="5"/>
      <c r="M41" s="5"/>
      <c r="N41" s="180"/>
      <c r="O41" s="225" t="str">
        <f>IF(N41&gt;0,IF(L41="","Inserire data in colonne L e M",IF(M41="","Inserire date in colonne L e N",IF(AND(K41="MANTENIMENTO A",N41&gt;(M41-L41+1)),"Errore  n. max  giorni! verificare periodo inserito",IF(AND(K41="MANTENIMENTO B",N41&gt;(M41-L41+1)),"Errore n. max giorni! verificare periodo inserito",IF(AND(K41="SEMIRESIDENZIALE",N41&gt;(NETWORKDAYS.INTL(L41,M41,11,'MENU TENDINA'!H$11:H$22))),"Errore n. max giorni! verificare periodo inserito",""))))),IF(AND(N41=0,K41&gt;0,L41&gt;0),"Inserire giorni in colonna N",""))</f>
        <v/>
      </c>
      <c r="P41" s="224" t="str">
        <f>IF(N41&gt;0,IF(K41="MANTENIMENTO A",M41-L41+1,IF(K41="MANTENIMENTO B",M41-L41+1,IF(K41="SEMIRESIDENZIALE",NETWORKDAYS.INTL(L41,M41,11,'MENU TENDINA'!H$11:H$22)))),"")</f>
        <v/>
      </c>
      <c r="Q41" s="166">
        <v>5.66</v>
      </c>
      <c r="R41" s="166">
        <v>4.7</v>
      </c>
      <c r="S41" s="166">
        <v>2.95</v>
      </c>
      <c r="T41" s="168">
        <f t="shared" si="1"/>
        <v>0</v>
      </c>
    </row>
    <row r="42" spans="1:20" ht="26.25" customHeight="1" x14ac:dyDescent="0.35">
      <c r="A42" s="178"/>
      <c r="B42" s="179"/>
      <c r="C42" s="180"/>
      <c r="D42" s="180"/>
      <c r="E42" s="166">
        <v>5.66</v>
      </c>
      <c r="F42" s="166">
        <v>4.7</v>
      </c>
      <c r="G42" s="166">
        <v>2.95</v>
      </c>
      <c r="H42" s="167">
        <f t="shared" si="0"/>
        <v>0</v>
      </c>
      <c r="I42" s="226"/>
      <c r="J42" s="179"/>
      <c r="K42" s="180"/>
      <c r="L42" s="5"/>
      <c r="M42" s="5"/>
      <c r="N42" s="180"/>
      <c r="O42" s="225" t="str">
        <f>IF(N42&gt;0,IF(L42="","Inserire data in colonne L e M",IF(M42="","Inserire date in colonne L e N",IF(AND(K42="MANTENIMENTO A",N42&gt;(M42-L42+1)),"Errore  n. max  giorni! verificare periodo inserito",IF(AND(K42="MANTENIMENTO B",N42&gt;(M42-L42+1)),"Errore n. max giorni! verificare periodo inserito",IF(AND(K42="SEMIRESIDENZIALE",N42&gt;(NETWORKDAYS.INTL(L42,M42,11,'MENU TENDINA'!H$11:H$22))),"Errore n. max giorni! verificare periodo inserito",""))))),IF(AND(N42=0,K42&gt;0,L42&gt;0),"Inserire giorni in colonna N",""))</f>
        <v/>
      </c>
      <c r="P42" s="224" t="str">
        <f>IF(N42&gt;0,IF(K42="MANTENIMENTO A",M42-L42+1,IF(K42="MANTENIMENTO B",M42-L42+1,IF(K42="SEMIRESIDENZIALE",NETWORKDAYS.INTL(L42,M42,11,'MENU TENDINA'!H$11:H$22)))),"")</f>
        <v/>
      </c>
      <c r="Q42" s="166">
        <v>5.66</v>
      </c>
      <c r="R42" s="166">
        <v>4.7</v>
      </c>
      <c r="S42" s="166">
        <v>2.95</v>
      </c>
      <c r="T42" s="168">
        <f t="shared" si="1"/>
        <v>0</v>
      </c>
    </row>
    <row r="43" spans="1:20" ht="26.25" customHeight="1" x14ac:dyDescent="0.35">
      <c r="A43" s="178"/>
      <c r="B43" s="179"/>
      <c r="C43" s="180"/>
      <c r="D43" s="180"/>
      <c r="E43" s="166">
        <v>5.66</v>
      </c>
      <c r="F43" s="166">
        <v>4.7</v>
      </c>
      <c r="G43" s="166">
        <v>2.95</v>
      </c>
      <c r="H43" s="167">
        <f t="shared" si="0"/>
        <v>0</v>
      </c>
      <c r="I43" s="226"/>
      <c r="J43" s="179"/>
      <c r="K43" s="180"/>
      <c r="L43" s="5"/>
      <c r="M43" s="5"/>
      <c r="N43" s="180"/>
      <c r="O43" s="225" t="str">
        <f>IF(N43&gt;0,IF(L43="","Inserire data in colonne L e M",IF(M43="","Inserire date in colonne L e N",IF(AND(K43="MANTENIMENTO A",N43&gt;(M43-L43+1)),"Errore  n. max  giorni! verificare periodo inserito",IF(AND(K43="MANTENIMENTO B",N43&gt;(M43-L43+1)),"Errore n. max giorni! verificare periodo inserito",IF(AND(K43="SEMIRESIDENZIALE",N43&gt;(NETWORKDAYS.INTL(L43,M43,11,'MENU TENDINA'!H$11:H$22))),"Errore n. max giorni! verificare periodo inserito",""))))),IF(AND(N43=0,K43&gt;0,L43&gt;0),"Inserire giorni in colonna N",""))</f>
        <v/>
      </c>
      <c r="P43" s="224" t="str">
        <f>IF(N43&gt;0,IF(K43="MANTENIMENTO A",M43-L43+1,IF(K43="MANTENIMENTO B",M43-L43+1,IF(K43="SEMIRESIDENZIALE",NETWORKDAYS.INTL(L43,M43,11,'MENU TENDINA'!H$11:H$22)))),"")</f>
        <v/>
      </c>
      <c r="Q43" s="166">
        <v>5.66</v>
      </c>
      <c r="R43" s="166">
        <v>4.7</v>
      </c>
      <c r="S43" s="166">
        <v>2.95</v>
      </c>
      <c r="T43" s="168">
        <f t="shared" si="1"/>
        <v>0</v>
      </c>
    </row>
    <row r="44" spans="1:20" ht="26.25" customHeight="1" x14ac:dyDescent="0.35">
      <c r="A44" s="178"/>
      <c r="B44" s="179"/>
      <c r="C44" s="180"/>
      <c r="D44" s="180"/>
      <c r="E44" s="166">
        <v>5.66</v>
      </c>
      <c r="F44" s="166">
        <v>4.7</v>
      </c>
      <c r="G44" s="166">
        <v>2.95</v>
      </c>
      <c r="H44" s="167">
        <f t="shared" si="0"/>
        <v>0</v>
      </c>
      <c r="I44" s="226"/>
      <c r="J44" s="179"/>
      <c r="K44" s="180"/>
      <c r="L44" s="5"/>
      <c r="M44" s="5"/>
      <c r="N44" s="180"/>
      <c r="O44" s="225" t="str">
        <f>IF(N44&gt;0,IF(L44="","Inserire data in colonne L e M",IF(M44="","Inserire date in colonne L e N",IF(AND(K44="MANTENIMENTO A",N44&gt;(M44-L44+1)),"Errore  n. max  giorni! verificare periodo inserito",IF(AND(K44="MANTENIMENTO B",N44&gt;(M44-L44+1)),"Errore n. max giorni! verificare periodo inserito",IF(AND(K44="SEMIRESIDENZIALE",N44&gt;(NETWORKDAYS.INTL(L44,M44,11,'MENU TENDINA'!H$11:H$22))),"Errore n. max giorni! verificare periodo inserito",""))))),IF(AND(N44=0,K44&gt;0,L44&gt;0),"Inserire giorni in colonna N",""))</f>
        <v/>
      </c>
      <c r="P44" s="224" t="str">
        <f>IF(N44&gt;0,IF(K44="MANTENIMENTO A",M44-L44+1,IF(K44="MANTENIMENTO B",M44-L44+1,IF(K44="SEMIRESIDENZIALE",NETWORKDAYS.INTL(L44,M44,11,'MENU TENDINA'!H$11:H$22)))),"")</f>
        <v/>
      </c>
      <c r="Q44" s="166">
        <v>5.66</v>
      </c>
      <c r="R44" s="166">
        <v>4.7</v>
      </c>
      <c r="S44" s="166">
        <v>2.95</v>
      </c>
      <c r="T44" s="168">
        <f t="shared" si="1"/>
        <v>0</v>
      </c>
    </row>
    <row r="45" spans="1:20" ht="26.25" customHeight="1" x14ac:dyDescent="0.35">
      <c r="A45" s="178"/>
      <c r="B45" s="179"/>
      <c r="C45" s="180"/>
      <c r="D45" s="180"/>
      <c r="E45" s="166">
        <v>5.66</v>
      </c>
      <c r="F45" s="166">
        <v>4.7</v>
      </c>
      <c r="G45" s="166">
        <v>2.95</v>
      </c>
      <c r="H45" s="167">
        <f t="shared" si="0"/>
        <v>0</v>
      </c>
      <c r="I45" s="226"/>
      <c r="J45" s="179"/>
      <c r="K45" s="180"/>
      <c r="L45" s="5"/>
      <c r="M45" s="5"/>
      <c r="N45" s="180"/>
      <c r="O45" s="225" t="str">
        <f>IF(N45&gt;0,IF(L45="","Inserire data in colonne L e M",IF(M45="","Inserire date in colonne L e N",IF(AND(K45="MANTENIMENTO A",N45&gt;(M45-L45+1)),"Errore  n. max  giorni! verificare periodo inserito",IF(AND(K45="MANTENIMENTO B",N45&gt;(M45-L45+1)),"Errore n. max giorni! verificare periodo inserito",IF(AND(K45="SEMIRESIDENZIALE",N45&gt;(NETWORKDAYS.INTL(L45,M45,11,'MENU TENDINA'!H$11:H$22))),"Errore n. max giorni! verificare periodo inserito",""))))),IF(AND(N45=0,K45&gt;0,L45&gt;0),"Inserire giorni in colonna N",""))</f>
        <v/>
      </c>
      <c r="P45" s="224" t="str">
        <f>IF(N45&gt;0,IF(K45="MANTENIMENTO A",M45-L45+1,IF(K45="MANTENIMENTO B",M45-L45+1,IF(K45="SEMIRESIDENZIALE",NETWORKDAYS.INTL(L45,M45,11,'MENU TENDINA'!H$11:H$22)))),"")</f>
        <v/>
      </c>
      <c r="Q45" s="166">
        <v>5.66</v>
      </c>
      <c r="R45" s="166">
        <v>4.7</v>
      </c>
      <c r="S45" s="166">
        <v>2.95</v>
      </c>
      <c r="T45" s="168">
        <f t="shared" si="1"/>
        <v>0</v>
      </c>
    </row>
    <row r="46" spans="1:20" ht="26.25" customHeight="1" x14ac:dyDescent="0.35">
      <c r="A46" s="178"/>
      <c r="B46" s="179"/>
      <c r="C46" s="180"/>
      <c r="D46" s="180"/>
      <c r="E46" s="166">
        <v>5.66</v>
      </c>
      <c r="F46" s="166">
        <v>4.7</v>
      </c>
      <c r="G46" s="166">
        <v>2.95</v>
      </c>
      <c r="H46" s="167">
        <f t="shared" si="0"/>
        <v>0</v>
      </c>
      <c r="I46" s="226"/>
      <c r="J46" s="179"/>
      <c r="K46" s="180"/>
      <c r="L46" s="5"/>
      <c r="M46" s="5"/>
      <c r="N46" s="180"/>
      <c r="O46" s="225" t="str">
        <f>IF(N46&gt;0,IF(L46="","Inserire data in colonne L e M",IF(M46="","Inserire date in colonne L e N",IF(AND(K46="MANTENIMENTO A",N46&gt;(M46-L46+1)),"Errore  n. max  giorni! verificare periodo inserito",IF(AND(K46="MANTENIMENTO B",N46&gt;(M46-L46+1)),"Errore n. max giorni! verificare periodo inserito",IF(AND(K46="SEMIRESIDENZIALE",N46&gt;(NETWORKDAYS.INTL(L46,M46,11,'MENU TENDINA'!H$11:H$22))),"Errore n. max giorni! verificare periodo inserito",""))))),IF(AND(N46=0,K46&gt;0,L46&gt;0),"Inserire giorni in colonna N",""))</f>
        <v/>
      </c>
      <c r="P46" s="224" t="str">
        <f>IF(N46&gt;0,IF(K46="MANTENIMENTO A",M46-L46+1,IF(K46="MANTENIMENTO B",M46-L46+1,IF(K46="SEMIRESIDENZIALE",NETWORKDAYS.INTL(L46,M46,11,'MENU TENDINA'!H$11:H$22)))),"")</f>
        <v/>
      </c>
      <c r="Q46" s="166">
        <v>5.66</v>
      </c>
      <c r="R46" s="166">
        <v>4.7</v>
      </c>
      <c r="S46" s="166">
        <v>2.95</v>
      </c>
      <c r="T46" s="168">
        <f t="shared" si="1"/>
        <v>0</v>
      </c>
    </row>
    <row r="47" spans="1:20" ht="26.25" customHeight="1" x14ac:dyDescent="0.35">
      <c r="A47" s="178"/>
      <c r="B47" s="179"/>
      <c r="C47" s="180"/>
      <c r="D47" s="180"/>
      <c r="E47" s="166">
        <v>5.66</v>
      </c>
      <c r="F47" s="166">
        <v>4.7</v>
      </c>
      <c r="G47" s="166">
        <v>2.95</v>
      </c>
      <c r="H47" s="167">
        <f t="shared" si="0"/>
        <v>0</v>
      </c>
      <c r="I47" s="226"/>
      <c r="J47" s="179"/>
      <c r="K47" s="180"/>
      <c r="L47" s="5"/>
      <c r="M47" s="5"/>
      <c r="N47" s="180"/>
      <c r="O47" s="225" t="str">
        <f>IF(N47&gt;0,IF(L47="","Inserire data in colonne L e M",IF(M47="","Inserire date in colonne L e N",IF(AND(K47="MANTENIMENTO A",N47&gt;(M47-L47+1)),"Errore  n. max  giorni! verificare periodo inserito",IF(AND(K47="MANTENIMENTO B",N47&gt;(M47-L47+1)),"Errore n. max giorni! verificare periodo inserito",IF(AND(K47="SEMIRESIDENZIALE",N47&gt;(NETWORKDAYS.INTL(L47,M47,11,'MENU TENDINA'!H$11:H$22))),"Errore n. max giorni! verificare periodo inserito",""))))),IF(AND(N47=0,K47&gt;0,L47&gt;0),"Inserire giorni in colonna N",""))</f>
        <v/>
      </c>
      <c r="P47" s="224" t="str">
        <f>IF(N47&gt;0,IF(K47="MANTENIMENTO A",M47-L47+1,IF(K47="MANTENIMENTO B",M47-L47+1,IF(K47="SEMIRESIDENZIALE",NETWORKDAYS.INTL(L47,M47,11,'MENU TENDINA'!H$11:H$22)))),"")</f>
        <v/>
      </c>
      <c r="Q47" s="166">
        <v>5.66</v>
      </c>
      <c r="R47" s="166">
        <v>4.7</v>
      </c>
      <c r="S47" s="166">
        <v>2.95</v>
      </c>
      <c r="T47" s="168">
        <f t="shared" si="1"/>
        <v>0</v>
      </c>
    </row>
    <row r="48" spans="1:20" ht="26.25" customHeight="1" x14ac:dyDescent="0.35">
      <c r="A48" s="178"/>
      <c r="B48" s="179"/>
      <c r="C48" s="180"/>
      <c r="D48" s="180"/>
      <c r="E48" s="166">
        <v>5.66</v>
      </c>
      <c r="F48" s="166">
        <v>4.7</v>
      </c>
      <c r="G48" s="166">
        <v>2.95</v>
      </c>
      <c r="H48" s="167">
        <f t="shared" si="0"/>
        <v>0</v>
      </c>
      <c r="I48" s="226"/>
      <c r="J48" s="179"/>
      <c r="K48" s="180"/>
      <c r="L48" s="5"/>
      <c r="M48" s="5"/>
      <c r="N48" s="180"/>
      <c r="O48" s="225" t="str">
        <f>IF(N48&gt;0,IF(L48="","Inserire data in colonne L e M",IF(M48="","Inserire date in colonne L e N",IF(AND(K48="MANTENIMENTO A",N48&gt;(M48-L48+1)),"Errore  n. max  giorni! verificare periodo inserito",IF(AND(K48="MANTENIMENTO B",N48&gt;(M48-L48+1)),"Errore n. max giorni! verificare periodo inserito",IF(AND(K48="SEMIRESIDENZIALE",N48&gt;(NETWORKDAYS.INTL(L48,M48,11,'MENU TENDINA'!H$11:H$22))),"Errore n. max giorni! verificare periodo inserito",""))))),IF(AND(N48=0,K48&gt;0,L48&gt;0),"Inserire giorni in colonna N",""))</f>
        <v/>
      </c>
      <c r="P48" s="224" t="str">
        <f>IF(N48&gt;0,IF(K48="MANTENIMENTO A",M48-L48+1,IF(K48="MANTENIMENTO B",M48-L48+1,IF(K48="SEMIRESIDENZIALE",NETWORKDAYS.INTL(L48,M48,11,'MENU TENDINA'!H$11:H$22)))),"")</f>
        <v/>
      </c>
      <c r="Q48" s="166">
        <v>5.66</v>
      </c>
      <c r="R48" s="166">
        <v>4.7</v>
      </c>
      <c r="S48" s="166">
        <v>2.95</v>
      </c>
      <c r="T48" s="168">
        <f t="shared" si="1"/>
        <v>0</v>
      </c>
    </row>
    <row r="49" spans="1:20" ht="26.25" customHeight="1" x14ac:dyDescent="0.35">
      <c r="A49" s="178"/>
      <c r="B49" s="179"/>
      <c r="C49" s="180"/>
      <c r="D49" s="180"/>
      <c r="E49" s="166">
        <v>5.66</v>
      </c>
      <c r="F49" s="166">
        <v>4.7</v>
      </c>
      <c r="G49" s="166">
        <v>2.95</v>
      </c>
      <c r="H49" s="167">
        <f t="shared" si="0"/>
        <v>0</v>
      </c>
      <c r="I49" s="226"/>
      <c r="J49" s="179"/>
      <c r="K49" s="180"/>
      <c r="L49" s="5"/>
      <c r="M49" s="5"/>
      <c r="N49" s="180"/>
      <c r="O49" s="225" t="str">
        <f>IF(N49&gt;0,IF(L49="","Inserire data in colonne L e M",IF(M49="","Inserire date in colonne L e N",IF(AND(K49="MANTENIMENTO A",N49&gt;(M49-L49+1)),"Errore  n. max  giorni! verificare periodo inserito",IF(AND(K49="MANTENIMENTO B",N49&gt;(M49-L49+1)),"Errore n. max giorni! verificare periodo inserito",IF(AND(K49="SEMIRESIDENZIALE",N49&gt;(NETWORKDAYS.INTL(L49,M49,11,'MENU TENDINA'!H$11:H$22))),"Errore n. max giorni! verificare periodo inserito",""))))),IF(AND(N49=0,K49&gt;0,L49&gt;0),"Inserire giorni in colonna N",""))</f>
        <v/>
      </c>
      <c r="P49" s="224" t="str">
        <f>IF(N49&gt;0,IF(K49="MANTENIMENTO A",M49-L49+1,IF(K49="MANTENIMENTO B",M49-L49+1,IF(K49="SEMIRESIDENZIALE",NETWORKDAYS.INTL(L49,M49,11,'MENU TENDINA'!H$11:H$22)))),"")</f>
        <v/>
      </c>
      <c r="Q49" s="166">
        <v>5.66</v>
      </c>
      <c r="R49" s="166">
        <v>4.7</v>
      </c>
      <c r="S49" s="166">
        <v>2.95</v>
      </c>
      <c r="T49" s="168">
        <f t="shared" si="1"/>
        <v>0</v>
      </c>
    </row>
    <row r="50" spans="1:20" ht="26.25" customHeight="1" x14ac:dyDescent="0.35">
      <c r="A50" s="178"/>
      <c r="B50" s="179"/>
      <c r="C50" s="180"/>
      <c r="D50" s="180"/>
      <c r="E50" s="166">
        <v>5.66</v>
      </c>
      <c r="F50" s="166">
        <v>4.7</v>
      </c>
      <c r="G50" s="166">
        <v>2.95</v>
      </c>
      <c r="H50" s="167">
        <f t="shared" si="0"/>
        <v>0</v>
      </c>
      <c r="I50" s="226"/>
      <c r="J50" s="179"/>
      <c r="K50" s="180"/>
      <c r="L50" s="5"/>
      <c r="M50" s="5"/>
      <c r="N50" s="180"/>
      <c r="O50" s="225" t="str">
        <f>IF(N50&gt;0,IF(L50="","Inserire data in colonne L e M",IF(M50="","Inserire date in colonne L e N",IF(AND(K50="MANTENIMENTO A",N50&gt;(M50-L50+1)),"Errore  n. max  giorni! verificare periodo inserito",IF(AND(K50="MANTENIMENTO B",N50&gt;(M50-L50+1)),"Errore n. max giorni! verificare periodo inserito",IF(AND(K50="SEMIRESIDENZIALE",N50&gt;(NETWORKDAYS.INTL(L50,M50,11,'MENU TENDINA'!H$11:H$22))),"Errore n. max giorni! verificare periodo inserito",""))))),IF(AND(N50=0,K50&gt;0,L50&gt;0),"Inserire giorni in colonna N",""))</f>
        <v/>
      </c>
      <c r="P50" s="224" t="str">
        <f>IF(N50&gt;0,IF(K50="MANTENIMENTO A",M50-L50+1,IF(K50="MANTENIMENTO B",M50-L50+1,IF(K50="SEMIRESIDENZIALE",NETWORKDAYS.INTL(L50,M50,11,'MENU TENDINA'!H$11:H$22)))),"")</f>
        <v/>
      </c>
      <c r="Q50" s="166">
        <v>5.66</v>
      </c>
      <c r="R50" s="166">
        <v>4.7</v>
      </c>
      <c r="S50" s="166">
        <v>2.95</v>
      </c>
      <c r="T50" s="168">
        <f t="shared" si="1"/>
        <v>0</v>
      </c>
    </row>
    <row r="51" spans="1:20" ht="26.25" customHeight="1" x14ac:dyDescent="0.35">
      <c r="A51" s="178"/>
      <c r="B51" s="179"/>
      <c r="C51" s="180"/>
      <c r="D51" s="180"/>
      <c r="E51" s="166">
        <v>5.66</v>
      </c>
      <c r="F51" s="166">
        <v>4.7</v>
      </c>
      <c r="G51" s="166">
        <v>2.95</v>
      </c>
      <c r="H51" s="167">
        <f t="shared" si="0"/>
        <v>0</v>
      </c>
      <c r="I51" s="226"/>
      <c r="J51" s="179"/>
      <c r="K51" s="180"/>
      <c r="L51" s="5"/>
      <c r="M51" s="5"/>
      <c r="N51" s="180"/>
      <c r="O51" s="225" t="str">
        <f>IF(N51&gt;0,IF(L51="","Inserire data in colonne L e M",IF(M51="","Inserire date in colonne L e N",IF(AND(K51="MANTENIMENTO A",N51&gt;(M51-L51+1)),"Errore  n. max  giorni! verificare periodo inserito",IF(AND(K51="MANTENIMENTO B",N51&gt;(M51-L51+1)),"Errore n. max giorni! verificare periodo inserito",IF(AND(K51="SEMIRESIDENZIALE",N51&gt;(NETWORKDAYS.INTL(L51,M51,11,'MENU TENDINA'!H$11:H$22))),"Errore n. max giorni! verificare periodo inserito",""))))),IF(AND(N51=0,K51&gt;0,L51&gt;0),"Inserire giorni in colonna N",""))</f>
        <v/>
      </c>
      <c r="P51" s="224" t="str">
        <f>IF(N51&gt;0,IF(K51="MANTENIMENTO A",M51-L51+1,IF(K51="MANTENIMENTO B",M51-L51+1,IF(K51="SEMIRESIDENZIALE",NETWORKDAYS.INTL(L51,M51,11,'MENU TENDINA'!H$11:H$22)))),"")</f>
        <v/>
      </c>
      <c r="Q51" s="166">
        <v>5.66</v>
      </c>
      <c r="R51" s="166">
        <v>4.7</v>
      </c>
      <c r="S51" s="166">
        <v>2.95</v>
      </c>
      <c r="T51" s="168">
        <f t="shared" si="1"/>
        <v>0</v>
      </c>
    </row>
    <row r="52" spans="1:20" ht="26.25" customHeight="1" x14ac:dyDescent="0.35">
      <c r="A52" s="178"/>
      <c r="B52" s="179"/>
      <c r="C52" s="180"/>
      <c r="D52" s="180"/>
      <c r="E52" s="166">
        <v>5.66</v>
      </c>
      <c r="F52" s="166">
        <v>4.7</v>
      </c>
      <c r="G52" s="166">
        <v>2.95</v>
      </c>
      <c r="H52" s="167">
        <f t="shared" si="0"/>
        <v>0</v>
      </c>
      <c r="I52" s="226"/>
      <c r="J52" s="179"/>
      <c r="K52" s="180"/>
      <c r="L52" s="5"/>
      <c r="M52" s="5"/>
      <c r="N52" s="180"/>
      <c r="O52" s="225" t="str">
        <f>IF(N52&gt;0,IF(L52="","Inserire data in colonne L e M",IF(M52="","Inserire date in colonne L e N",IF(AND(K52="MANTENIMENTO A",N52&gt;(M52-L52+1)),"Errore  n. max  giorni! verificare periodo inserito",IF(AND(K52="MANTENIMENTO B",N52&gt;(M52-L52+1)),"Errore n. max giorni! verificare periodo inserito",IF(AND(K52="SEMIRESIDENZIALE",N52&gt;(NETWORKDAYS.INTL(L52,M52,11,'MENU TENDINA'!H$11:H$22))),"Errore n. max giorni! verificare periodo inserito",""))))),IF(AND(N52=0,K52&gt;0,L52&gt;0),"Inserire giorni in colonna N",""))</f>
        <v/>
      </c>
      <c r="P52" s="224" t="str">
        <f>IF(N52&gt;0,IF(K52="MANTENIMENTO A",M52-L52+1,IF(K52="MANTENIMENTO B",M52-L52+1,IF(K52="SEMIRESIDENZIALE",NETWORKDAYS.INTL(L52,M52,11,'MENU TENDINA'!H$11:H$22)))),"")</f>
        <v/>
      </c>
      <c r="Q52" s="166">
        <v>5.66</v>
      </c>
      <c r="R52" s="166">
        <v>4.7</v>
      </c>
      <c r="S52" s="166">
        <v>2.95</v>
      </c>
      <c r="T52" s="168">
        <f t="shared" si="1"/>
        <v>0</v>
      </c>
    </row>
    <row r="53" spans="1:20" ht="26.25" customHeight="1" x14ac:dyDescent="0.35">
      <c r="A53" s="178"/>
      <c r="B53" s="179"/>
      <c r="C53" s="180"/>
      <c r="D53" s="180"/>
      <c r="E53" s="166">
        <v>5.66</v>
      </c>
      <c r="F53" s="166">
        <v>4.7</v>
      </c>
      <c r="G53" s="166">
        <v>2.95</v>
      </c>
      <c r="H53" s="167">
        <f t="shared" si="0"/>
        <v>0</v>
      </c>
      <c r="I53" s="226"/>
      <c r="J53" s="179"/>
      <c r="K53" s="180"/>
      <c r="L53" s="5"/>
      <c r="M53" s="5"/>
      <c r="N53" s="180"/>
      <c r="O53" s="225" t="str">
        <f>IF(N53&gt;0,IF(L53="","Inserire data in colonne L e M",IF(M53="","Inserire date in colonne L e N",IF(AND(K53="MANTENIMENTO A",N53&gt;(M53-L53+1)),"Errore  n. max  giorni! verificare periodo inserito",IF(AND(K53="MANTENIMENTO B",N53&gt;(M53-L53+1)),"Errore n. max giorni! verificare periodo inserito",IF(AND(K53="SEMIRESIDENZIALE",N53&gt;(NETWORKDAYS.INTL(L53,M53,11,'MENU TENDINA'!H$11:H$22))),"Errore n. max giorni! verificare periodo inserito",""))))),IF(AND(N53=0,K53&gt;0,L53&gt;0),"Inserire giorni in colonna N",""))</f>
        <v/>
      </c>
      <c r="P53" s="224" t="str">
        <f>IF(N53&gt;0,IF(K53="MANTENIMENTO A",M53-L53+1,IF(K53="MANTENIMENTO B",M53-L53+1,IF(K53="SEMIRESIDENZIALE",NETWORKDAYS.INTL(L53,M53,11,'MENU TENDINA'!H$11:H$22)))),"")</f>
        <v/>
      </c>
      <c r="Q53" s="166">
        <v>5.66</v>
      </c>
      <c r="R53" s="166">
        <v>4.7</v>
      </c>
      <c r="S53" s="166">
        <v>2.95</v>
      </c>
      <c r="T53" s="168">
        <f t="shared" si="1"/>
        <v>0</v>
      </c>
    </row>
    <row r="54" spans="1:20" ht="26.25" customHeight="1" x14ac:dyDescent="0.35">
      <c r="A54" s="178"/>
      <c r="B54" s="179"/>
      <c r="C54" s="180"/>
      <c r="D54" s="180"/>
      <c r="E54" s="166">
        <v>5.66</v>
      </c>
      <c r="F54" s="166">
        <v>4.7</v>
      </c>
      <c r="G54" s="166">
        <v>2.95</v>
      </c>
      <c r="H54" s="167">
        <f t="shared" si="0"/>
        <v>0</v>
      </c>
      <c r="I54" s="226"/>
      <c r="J54" s="179"/>
      <c r="K54" s="180"/>
      <c r="L54" s="5"/>
      <c r="M54" s="5"/>
      <c r="N54" s="180"/>
      <c r="O54" s="225" t="str">
        <f>IF(N54&gt;0,IF(L54="","Inserire data in colonne L e M",IF(M54="","Inserire date in colonne L e N",IF(AND(K54="MANTENIMENTO A",N54&gt;(M54-L54+1)),"Errore  n. max  giorni! verificare periodo inserito",IF(AND(K54="MANTENIMENTO B",N54&gt;(M54-L54+1)),"Errore n. max giorni! verificare periodo inserito",IF(AND(K54="SEMIRESIDENZIALE",N54&gt;(NETWORKDAYS.INTL(L54,M54,11,'MENU TENDINA'!H$11:H$22))),"Errore n. max giorni! verificare periodo inserito",""))))),IF(AND(N54=0,K54&gt;0,L54&gt;0),"Inserire giorni in colonna N",""))</f>
        <v/>
      </c>
      <c r="P54" s="224" t="str">
        <f>IF(N54&gt;0,IF(K54="MANTENIMENTO A",M54-L54+1,IF(K54="MANTENIMENTO B",M54-L54+1,IF(K54="SEMIRESIDENZIALE",NETWORKDAYS.INTL(L54,M54,11,'MENU TENDINA'!H$11:H$22)))),"")</f>
        <v/>
      </c>
      <c r="Q54" s="166">
        <v>5.66</v>
      </c>
      <c r="R54" s="166">
        <v>4.7</v>
      </c>
      <c r="S54" s="166">
        <v>2.95</v>
      </c>
      <c r="T54" s="168">
        <f t="shared" si="1"/>
        <v>0</v>
      </c>
    </row>
    <row r="55" spans="1:20" ht="26.25" customHeight="1" x14ac:dyDescent="0.35">
      <c r="A55" s="178"/>
      <c r="B55" s="179"/>
      <c r="C55" s="180"/>
      <c r="D55" s="180"/>
      <c r="E55" s="166">
        <v>5.66</v>
      </c>
      <c r="F55" s="166">
        <v>4.7</v>
      </c>
      <c r="G55" s="166">
        <v>2.95</v>
      </c>
      <c r="H55" s="167">
        <f t="shared" si="0"/>
        <v>0</v>
      </c>
      <c r="I55" s="226"/>
      <c r="J55" s="179"/>
      <c r="K55" s="180"/>
      <c r="L55" s="5"/>
      <c r="M55" s="5"/>
      <c r="N55" s="180"/>
      <c r="O55" s="225" t="str">
        <f>IF(N55&gt;0,IF(L55="","Inserire data in colonne L e M",IF(M55="","Inserire date in colonne L e N",IF(AND(K55="MANTENIMENTO A",N55&gt;(M55-L55+1)),"Errore  n. max  giorni! verificare periodo inserito",IF(AND(K55="MANTENIMENTO B",N55&gt;(M55-L55+1)),"Errore n. max giorni! verificare periodo inserito",IF(AND(K55="SEMIRESIDENZIALE",N55&gt;(NETWORKDAYS.INTL(L55,M55,11,'MENU TENDINA'!H$11:H$22))),"Errore n. max giorni! verificare periodo inserito",""))))),IF(AND(N55=0,K55&gt;0,L55&gt;0),"Inserire giorni in colonna N",""))</f>
        <v/>
      </c>
      <c r="P55" s="224" t="str">
        <f>IF(N55&gt;0,IF(K55="MANTENIMENTO A",M55-L55+1,IF(K55="MANTENIMENTO B",M55-L55+1,IF(K55="SEMIRESIDENZIALE",NETWORKDAYS.INTL(L55,M55,11,'MENU TENDINA'!H$11:H$22)))),"")</f>
        <v/>
      </c>
      <c r="Q55" s="166">
        <v>5.66</v>
      </c>
      <c r="R55" s="166">
        <v>4.7</v>
      </c>
      <c r="S55" s="166">
        <v>2.95</v>
      </c>
      <c r="T55" s="168">
        <f t="shared" si="1"/>
        <v>0</v>
      </c>
    </row>
    <row r="56" spans="1:20" ht="26.25" customHeight="1" x14ac:dyDescent="0.35">
      <c r="A56" s="178"/>
      <c r="B56" s="179"/>
      <c r="C56" s="180"/>
      <c r="D56" s="180"/>
      <c r="E56" s="166">
        <v>5.66</v>
      </c>
      <c r="F56" s="166">
        <v>4.7</v>
      </c>
      <c r="G56" s="166">
        <v>2.95</v>
      </c>
      <c r="H56" s="167">
        <f t="shared" si="0"/>
        <v>0</v>
      </c>
      <c r="I56" s="226"/>
      <c r="J56" s="179"/>
      <c r="K56" s="180"/>
      <c r="L56" s="5"/>
      <c r="M56" s="5"/>
      <c r="N56" s="180"/>
      <c r="O56" s="225" t="str">
        <f>IF(N56&gt;0,IF(L56="","Inserire data in colonne L e M",IF(M56="","Inserire date in colonne L e N",IF(AND(K56="MANTENIMENTO A",N56&gt;(M56-L56+1)),"Errore  n. max  giorni! verificare periodo inserito",IF(AND(K56="MANTENIMENTO B",N56&gt;(M56-L56+1)),"Errore n. max giorni! verificare periodo inserito",IF(AND(K56="SEMIRESIDENZIALE",N56&gt;(NETWORKDAYS.INTL(L56,M56,11,'MENU TENDINA'!H$11:H$22))),"Errore n. max giorni! verificare periodo inserito",""))))),IF(AND(N56=0,K56&gt;0,L56&gt;0),"Inserire giorni in colonna N",""))</f>
        <v/>
      </c>
      <c r="P56" s="224" t="str">
        <f>IF(N56&gt;0,IF(K56="MANTENIMENTO A",M56-L56+1,IF(K56="MANTENIMENTO B",M56-L56+1,IF(K56="SEMIRESIDENZIALE",NETWORKDAYS.INTL(L56,M56,11,'MENU TENDINA'!H$11:H$22)))),"")</f>
        <v/>
      </c>
      <c r="Q56" s="166">
        <v>5.66</v>
      </c>
      <c r="R56" s="166">
        <v>4.7</v>
      </c>
      <c r="S56" s="166">
        <v>2.95</v>
      </c>
      <c r="T56" s="168">
        <f t="shared" si="1"/>
        <v>0</v>
      </c>
    </row>
    <row r="57" spans="1:20" ht="26.25" customHeight="1" x14ac:dyDescent="0.35">
      <c r="A57" s="178"/>
      <c r="B57" s="179"/>
      <c r="C57" s="180"/>
      <c r="D57" s="180"/>
      <c r="E57" s="166">
        <v>5.66</v>
      </c>
      <c r="F57" s="166">
        <v>4.7</v>
      </c>
      <c r="G57" s="166">
        <v>2.95</v>
      </c>
      <c r="H57" s="167">
        <f t="shared" si="0"/>
        <v>0</v>
      </c>
      <c r="I57" s="226"/>
      <c r="J57" s="179"/>
      <c r="K57" s="180"/>
      <c r="L57" s="5"/>
      <c r="M57" s="5"/>
      <c r="N57" s="180"/>
      <c r="O57" s="225" t="str">
        <f>IF(N57&gt;0,IF(L57="","Inserire data in colonne L e M",IF(M57="","Inserire date in colonne L e N",IF(AND(K57="MANTENIMENTO A",N57&gt;(M57-L57+1)),"Errore  n. max  giorni! verificare periodo inserito",IF(AND(K57="MANTENIMENTO B",N57&gt;(M57-L57+1)),"Errore n. max giorni! verificare periodo inserito",IF(AND(K57="SEMIRESIDENZIALE",N57&gt;(NETWORKDAYS.INTL(L57,M57,11,'MENU TENDINA'!H$11:H$22))),"Errore n. max giorni! verificare periodo inserito",""))))),IF(AND(N57=0,K57&gt;0,L57&gt;0),"Inserire giorni in colonna N",""))</f>
        <v/>
      </c>
      <c r="P57" s="224" t="str">
        <f>IF(N57&gt;0,IF(K57="MANTENIMENTO A",M57-L57+1,IF(K57="MANTENIMENTO B",M57-L57+1,IF(K57="SEMIRESIDENZIALE",NETWORKDAYS.INTL(L57,M57,11,'MENU TENDINA'!H$11:H$22)))),"")</f>
        <v/>
      </c>
      <c r="Q57" s="166">
        <v>5.66</v>
      </c>
      <c r="R57" s="166">
        <v>4.7</v>
      </c>
      <c r="S57" s="166">
        <v>2.95</v>
      </c>
      <c r="T57" s="168">
        <f t="shared" si="1"/>
        <v>0</v>
      </c>
    </row>
    <row r="58" spans="1:20" ht="26.25" customHeight="1" x14ac:dyDescent="0.35">
      <c r="A58" s="178"/>
      <c r="B58" s="179"/>
      <c r="C58" s="180"/>
      <c r="D58" s="180"/>
      <c r="E58" s="166">
        <v>5.66</v>
      </c>
      <c r="F58" s="166">
        <v>4.7</v>
      </c>
      <c r="G58" s="166">
        <v>2.95</v>
      </c>
      <c r="H58" s="167">
        <f t="shared" si="0"/>
        <v>0</v>
      </c>
      <c r="I58" s="226"/>
      <c r="J58" s="179"/>
      <c r="K58" s="180"/>
      <c r="L58" s="5"/>
      <c r="M58" s="5"/>
      <c r="N58" s="180"/>
      <c r="O58" s="225" t="str">
        <f>IF(N58&gt;0,IF(L58="","Inserire data in colonne L e M",IF(M58="","Inserire date in colonne L e N",IF(AND(K58="MANTENIMENTO A",N58&gt;(M58-L58+1)),"Errore  n. max  giorni! verificare periodo inserito",IF(AND(K58="MANTENIMENTO B",N58&gt;(M58-L58+1)),"Errore n. max giorni! verificare periodo inserito",IF(AND(K58="SEMIRESIDENZIALE",N58&gt;(NETWORKDAYS.INTL(L58,M58,11,'MENU TENDINA'!H$11:H$22))),"Errore n. max giorni! verificare periodo inserito",""))))),IF(AND(N58=0,K58&gt;0,L58&gt;0),"Inserire giorni in colonna N",""))</f>
        <v/>
      </c>
      <c r="P58" s="224" t="str">
        <f>IF(N58&gt;0,IF(K58="MANTENIMENTO A",M58-L58+1,IF(K58="MANTENIMENTO B",M58-L58+1,IF(K58="SEMIRESIDENZIALE",NETWORKDAYS.INTL(L58,M58,11,'MENU TENDINA'!H$11:H$22)))),"")</f>
        <v/>
      </c>
      <c r="Q58" s="166">
        <v>5.66</v>
      </c>
      <c r="R58" s="166">
        <v>4.7</v>
      </c>
      <c r="S58" s="166">
        <v>2.95</v>
      </c>
      <c r="T58" s="168">
        <f t="shared" si="1"/>
        <v>0</v>
      </c>
    </row>
    <row r="59" spans="1:20" ht="26.25" customHeight="1" x14ac:dyDescent="0.35">
      <c r="A59" s="178"/>
      <c r="B59" s="179"/>
      <c r="C59" s="180"/>
      <c r="D59" s="180"/>
      <c r="E59" s="166">
        <v>5.66</v>
      </c>
      <c r="F59" s="166">
        <v>4.7</v>
      </c>
      <c r="G59" s="166">
        <v>2.95</v>
      </c>
      <c r="H59" s="167">
        <f t="shared" si="0"/>
        <v>0</v>
      </c>
      <c r="I59" s="226"/>
      <c r="J59" s="179"/>
      <c r="K59" s="180"/>
      <c r="L59" s="5"/>
      <c r="M59" s="5"/>
      <c r="N59" s="180"/>
      <c r="O59" s="225" t="str">
        <f>IF(N59&gt;0,IF(L59="","Inserire data in colonne L e M",IF(M59="","Inserire date in colonne L e N",IF(AND(K59="MANTENIMENTO A",N59&gt;(M59-L59+1)),"Errore  n. max  giorni! verificare periodo inserito",IF(AND(K59="MANTENIMENTO B",N59&gt;(M59-L59+1)),"Errore n. max giorni! verificare periodo inserito",IF(AND(K59="SEMIRESIDENZIALE",N59&gt;(NETWORKDAYS.INTL(L59,M59,11,'MENU TENDINA'!H$11:H$22))),"Errore n. max giorni! verificare periodo inserito",""))))),IF(AND(N59=0,K59&gt;0,L59&gt;0),"Inserire giorni in colonna N",""))</f>
        <v/>
      </c>
      <c r="P59" s="224" t="str">
        <f>IF(N59&gt;0,IF(K59="MANTENIMENTO A",M59-L59+1,IF(K59="MANTENIMENTO B",M59-L59+1,IF(K59="SEMIRESIDENZIALE",NETWORKDAYS.INTL(L59,M59,11,'MENU TENDINA'!H$11:H$22)))),"")</f>
        <v/>
      </c>
      <c r="Q59" s="166">
        <v>5.66</v>
      </c>
      <c r="R59" s="166">
        <v>4.7</v>
      </c>
      <c r="S59" s="166">
        <v>2.95</v>
      </c>
      <c r="T59" s="168">
        <f t="shared" si="1"/>
        <v>0</v>
      </c>
    </row>
    <row r="60" spans="1:20" ht="26.25" customHeight="1" x14ac:dyDescent="0.35">
      <c r="A60" s="178"/>
      <c r="B60" s="179"/>
      <c r="C60" s="180"/>
      <c r="D60" s="180"/>
      <c r="E60" s="166">
        <v>5.66</v>
      </c>
      <c r="F60" s="166">
        <v>4.7</v>
      </c>
      <c r="G60" s="166">
        <v>2.95</v>
      </c>
      <c r="H60" s="167">
        <f t="shared" si="0"/>
        <v>0</v>
      </c>
      <c r="I60" s="226"/>
      <c r="J60" s="179"/>
      <c r="K60" s="180"/>
      <c r="L60" s="5"/>
      <c r="M60" s="5"/>
      <c r="N60" s="180"/>
      <c r="O60" s="225" t="str">
        <f>IF(N60&gt;0,IF(L60="","Inserire data in colonne L e M",IF(M60="","Inserire date in colonne L e N",IF(AND(K60="MANTENIMENTO A",N60&gt;(M60-L60+1)),"Errore  n. max  giorni! verificare periodo inserito",IF(AND(K60="MANTENIMENTO B",N60&gt;(M60-L60+1)),"Errore n. max giorni! verificare periodo inserito",IF(AND(K60="SEMIRESIDENZIALE",N60&gt;(NETWORKDAYS.INTL(L60,M60,11,'MENU TENDINA'!H$11:H$22))),"Errore n. max giorni! verificare periodo inserito",""))))),IF(AND(N60=0,K60&gt;0,L60&gt;0),"Inserire giorni in colonna N",""))</f>
        <v/>
      </c>
      <c r="P60" s="224" t="str">
        <f>IF(N60&gt;0,IF(K60="MANTENIMENTO A",M60-L60+1,IF(K60="MANTENIMENTO B",M60-L60+1,IF(K60="SEMIRESIDENZIALE",NETWORKDAYS.INTL(L60,M60,11,'MENU TENDINA'!H$11:H$22)))),"")</f>
        <v/>
      </c>
      <c r="Q60" s="166">
        <v>5.66</v>
      </c>
      <c r="R60" s="166">
        <v>4.7</v>
      </c>
      <c r="S60" s="166">
        <v>2.95</v>
      </c>
      <c r="T60" s="168">
        <f t="shared" si="1"/>
        <v>0</v>
      </c>
    </row>
    <row r="61" spans="1:20" ht="26.25" customHeight="1" x14ac:dyDescent="0.35">
      <c r="A61" s="178"/>
      <c r="B61" s="179"/>
      <c r="C61" s="180"/>
      <c r="D61" s="180"/>
      <c r="E61" s="166">
        <v>5.66</v>
      </c>
      <c r="F61" s="166">
        <v>4.7</v>
      </c>
      <c r="G61" s="166">
        <v>2.95</v>
      </c>
      <c r="H61" s="167">
        <f t="shared" si="0"/>
        <v>0</v>
      </c>
      <c r="I61" s="226"/>
      <c r="J61" s="179"/>
      <c r="K61" s="180"/>
      <c r="L61" s="5"/>
      <c r="M61" s="5"/>
      <c r="N61" s="180"/>
      <c r="O61" s="225" t="str">
        <f>IF(N61&gt;0,IF(L61="","Inserire data in colonne L e M",IF(M61="","Inserire date in colonne L e N",IF(AND(K61="MANTENIMENTO A",N61&gt;(M61-L61+1)),"Errore  n. max  giorni! verificare periodo inserito",IF(AND(K61="MANTENIMENTO B",N61&gt;(M61-L61+1)),"Errore n. max giorni! verificare periodo inserito",IF(AND(K61="SEMIRESIDENZIALE",N61&gt;(NETWORKDAYS.INTL(L61,M61,11,'MENU TENDINA'!H$11:H$22))),"Errore n. max giorni! verificare periodo inserito",""))))),IF(AND(N61=0,K61&gt;0,L61&gt;0),"Inserire giorni in colonna N",""))</f>
        <v/>
      </c>
      <c r="P61" s="224" t="str">
        <f>IF(N61&gt;0,IF(K61="MANTENIMENTO A",M61-L61+1,IF(K61="MANTENIMENTO B",M61-L61+1,IF(K61="SEMIRESIDENZIALE",NETWORKDAYS.INTL(L61,M61,11,'MENU TENDINA'!H$11:H$22)))),"")</f>
        <v/>
      </c>
      <c r="Q61" s="166">
        <v>5.66</v>
      </c>
      <c r="R61" s="166">
        <v>4.7</v>
      </c>
      <c r="S61" s="166">
        <v>2.95</v>
      </c>
      <c r="T61" s="168">
        <f t="shared" si="1"/>
        <v>0</v>
      </c>
    </row>
    <row r="62" spans="1:20" ht="26.25" customHeight="1" x14ac:dyDescent="0.35">
      <c r="A62" s="178"/>
      <c r="B62" s="179"/>
      <c r="C62" s="180"/>
      <c r="D62" s="180"/>
      <c r="E62" s="166">
        <v>5.66</v>
      </c>
      <c r="F62" s="166">
        <v>4.7</v>
      </c>
      <c r="G62" s="166">
        <v>2.95</v>
      </c>
      <c r="H62" s="167">
        <f t="shared" si="0"/>
        <v>0</v>
      </c>
      <c r="I62" s="226"/>
      <c r="J62" s="179"/>
      <c r="K62" s="180"/>
      <c r="L62" s="5"/>
      <c r="M62" s="5"/>
      <c r="N62" s="180"/>
      <c r="O62" s="225" t="str">
        <f>IF(N62&gt;0,IF(L62="","Inserire data in colonne L e M",IF(M62="","Inserire date in colonne L e N",IF(AND(K62="MANTENIMENTO A",N62&gt;(M62-L62+1)),"Errore  n. max  giorni! verificare periodo inserito",IF(AND(K62="MANTENIMENTO B",N62&gt;(M62-L62+1)),"Errore n. max giorni! verificare periodo inserito",IF(AND(K62="SEMIRESIDENZIALE",N62&gt;(NETWORKDAYS.INTL(L62,M62,11,'MENU TENDINA'!H$11:H$22))),"Errore n. max giorni! verificare periodo inserito",""))))),IF(AND(N62=0,K62&gt;0,L62&gt;0),"Inserire giorni in colonna N",""))</f>
        <v/>
      </c>
      <c r="P62" s="224" t="str">
        <f>IF(N62&gt;0,IF(K62="MANTENIMENTO A",M62-L62+1,IF(K62="MANTENIMENTO B",M62-L62+1,IF(K62="SEMIRESIDENZIALE",NETWORKDAYS.INTL(L62,M62,11,'MENU TENDINA'!H$11:H$22)))),"")</f>
        <v/>
      </c>
      <c r="Q62" s="166">
        <v>5.66</v>
      </c>
      <c r="R62" s="166">
        <v>4.7</v>
      </c>
      <c r="S62" s="166">
        <v>2.95</v>
      </c>
      <c r="T62" s="168">
        <f t="shared" si="1"/>
        <v>0</v>
      </c>
    </row>
    <row r="63" spans="1:20" ht="26.25" customHeight="1" x14ac:dyDescent="0.35">
      <c r="A63" s="178"/>
      <c r="B63" s="179"/>
      <c r="C63" s="180"/>
      <c r="D63" s="180"/>
      <c r="E63" s="166">
        <v>5.66</v>
      </c>
      <c r="F63" s="166">
        <v>4.7</v>
      </c>
      <c r="G63" s="166">
        <v>2.95</v>
      </c>
      <c r="H63" s="167">
        <f t="shared" si="0"/>
        <v>0</v>
      </c>
      <c r="I63" s="226"/>
      <c r="J63" s="179"/>
      <c r="K63" s="180"/>
      <c r="L63" s="5"/>
      <c r="M63" s="5"/>
      <c r="N63" s="180"/>
      <c r="O63" s="225" t="str">
        <f>IF(N63&gt;0,IF(L63="","Inserire data in colonne L e M",IF(M63="","Inserire date in colonne L e N",IF(AND(K63="MANTENIMENTO A",N63&gt;(M63-L63+1)),"Errore  n. max  giorni! verificare periodo inserito",IF(AND(K63="MANTENIMENTO B",N63&gt;(M63-L63+1)),"Errore n. max giorni! verificare periodo inserito",IF(AND(K63="SEMIRESIDENZIALE",N63&gt;(NETWORKDAYS.INTL(L63,M63,11,'MENU TENDINA'!H$11:H$22))),"Errore n. max giorni! verificare periodo inserito",""))))),IF(AND(N63=0,K63&gt;0,L63&gt;0),"Inserire giorni in colonna N",""))</f>
        <v/>
      </c>
      <c r="P63" s="224" t="str">
        <f>IF(N63&gt;0,IF(K63="MANTENIMENTO A",M63-L63+1,IF(K63="MANTENIMENTO B",M63-L63+1,IF(K63="SEMIRESIDENZIALE",NETWORKDAYS.INTL(L63,M63,11,'MENU TENDINA'!H$11:H$22)))),"")</f>
        <v/>
      </c>
      <c r="Q63" s="166">
        <v>5.66</v>
      </c>
      <c r="R63" s="166">
        <v>4.7</v>
      </c>
      <c r="S63" s="166">
        <v>2.95</v>
      </c>
      <c r="T63" s="168">
        <f t="shared" si="1"/>
        <v>0</v>
      </c>
    </row>
    <row r="64" spans="1:20" ht="26.25" customHeight="1" x14ac:dyDescent="0.35">
      <c r="A64" s="178"/>
      <c r="B64" s="179"/>
      <c r="C64" s="180"/>
      <c r="D64" s="180"/>
      <c r="E64" s="166">
        <v>5.66</v>
      </c>
      <c r="F64" s="166">
        <v>4.7</v>
      </c>
      <c r="G64" s="166">
        <v>2.95</v>
      </c>
      <c r="H64" s="167">
        <f t="shared" si="0"/>
        <v>0</v>
      </c>
      <c r="I64" s="226"/>
      <c r="J64" s="179"/>
      <c r="K64" s="180"/>
      <c r="L64" s="5"/>
      <c r="M64" s="5"/>
      <c r="N64" s="180"/>
      <c r="O64" s="225" t="str">
        <f>IF(N64&gt;0,IF(L64="","Inserire data in colonne L e M",IF(M64="","Inserire date in colonne L e N",IF(AND(K64="MANTENIMENTO A",N64&gt;(M64-L64+1)),"Errore  n. max  giorni! verificare periodo inserito",IF(AND(K64="MANTENIMENTO B",N64&gt;(M64-L64+1)),"Errore n. max giorni! verificare periodo inserito",IF(AND(K64="SEMIRESIDENZIALE",N64&gt;(NETWORKDAYS.INTL(L64,M64,11,'MENU TENDINA'!H$11:H$22))),"Errore n. max giorni! verificare periodo inserito",""))))),IF(AND(N64=0,K64&gt;0,L64&gt;0),"Inserire giorni in colonna N",""))</f>
        <v/>
      </c>
      <c r="P64" s="224" t="str">
        <f>IF(N64&gt;0,IF(K64="MANTENIMENTO A",M64-L64+1,IF(K64="MANTENIMENTO B",M64-L64+1,IF(K64="SEMIRESIDENZIALE",NETWORKDAYS.INTL(L64,M64,11,'MENU TENDINA'!H$11:H$22)))),"")</f>
        <v/>
      </c>
      <c r="Q64" s="166">
        <v>5.66</v>
      </c>
      <c r="R64" s="166">
        <v>4.7</v>
      </c>
      <c r="S64" s="166">
        <v>2.95</v>
      </c>
      <c r="T64" s="168">
        <f t="shared" si="1"/>
        <v>0</v>
      </c>
    </row>
    <row r="65" spans="1:20" ht="26.25" customHeight="1" x14ac:dyDescent="0.35">
      <c r="A65" s="178"/>
      <c r="B65" s="179"/>
      <c r="C65" s="180"/>
      <c r="D65" s="180"/>
      <c r="E65" s="166">
        <v>5.66</v>
      </c>
      <c r="F65" s="166">
        <v>4.7</v>
      </c>
      <c r="G65" s="166">
        <v>2.95</v>
      </c>
      <c r="H65" s="167">
        <f t="shared" si="0"/>
        <v>0</v>
      </c>
      <c r="I65" s="226"/>
      <c r="J65" s="179"/>
      <c r="K65" s="180"/>
      <c r="L65" s="5"/>
      <c r="M65" s="5"/>
      <c r="N65" s="180"/>
      <c r="O65" s="225" t="str">
        <f>IF(N65&gt;0,IF(L65="","Inserire data in colonne L e M",IF(M65="","Inserire date in colonne L e N",IF(AND(K65="MANTENIMENTO A",N65&gt;(M65-L65+1)),"Errore  n. max  giorni! verificare periodo inserito",IF(AND(K65="MANTENIMENTO B",N65&gt;(M65-L65+1)),"Errore n. max giorni! verificare periodo inserito",IF(AND(K65="SEMIRESIDENZIALE",N65&gt;(NETWORKDAYS.INTL(L65,M65,11,'MENU TENDINA'!H$11:H$22))),"Errore n. max giorni! verificare periodo inserito",""))))),IF(AND(N65=0,K65&gt;0,L65&gt;0),"Inserire giorni in colonna N",""))</f>
        <v/>
      </c>
      <c r="P65" s="224" t="str">
        <f>IF(N65&gt;0,IF(K65="MANTENIMENTO A",M65-L65+1,IF(K65="MANTENIMENTO B",M65-L65+1,IF(K65="SEMIRESIDENZIALE",NETWORKDAYS.INTL(L65,M65,11,'MENU TENDINA'!H$11:H$22)))),"")</f>
        <v/>
      </c>
      <c r="Q65" s="166">
        <v>5.66</v>
      </c>
      <c r="R65" s="166">
        <v>4.7</v>
      </c>
      <c r="S65" s="166">
        <v>2.95</v>
      </c>
      <c r="T65" s="168">
        <f t="shared" si="1"/>
        <v>0</v>
      </c>
    </row>
    <row r="66" spans="1:20" ht="26.25" customHeight="1" x14ac:dyDescent="0.35">
      <c r="A66" s="178"/>
      <c r="B66" s="179"/>
      <c r="C66" s="180"/>
      <c r="D66" s="180"/>
      <c r="E66" s="166">
        <v>5.66</v>
      </c>
      <c r="F66" s="166">
        <v>4.7</v>
      </c>
      <c r="G66" s="166">
        <v>2.95</v>
      </c>
      <c r="H66" s="167">
        <f t="shared" si="0"/>
        <v>0</v>
      </c>
      <c r="I66" s="226"/>
      <c r="J66" s="179"/>
      <c r="K66" s="180"/>
      <c r="L66" s="5"/>
      <c r="M66" s="5"/>
      <c r="N66" s="180"/>
      <c r="O66" s="225" t="str">
        <f>IF(N66&gt;0,IF(L66="","Inserire data in colonne L e M",IF(M66="","Inserire date in colonne L e N",IF(AND(K66="MANTENIMENTO A",N66&gt;(M66-L66+1)),"Errore  n. max  giorni! verificare periodo inserito",IF(AND(K66="MANTENIMENTO B",N66&gt;(M66-L66+1)),"Errore n. max giorni! verificare periodo inserito",IF(AND(K66="SEMIRESIDENZIALE",N66&gt;(NETWORKDAYS.INTL(L66,M66,11,'MENU TENDINA'!H$11:H$22))),"Errore n. max giorni! verificare periodo inserito",""))))),IF(AND(N66=0,K66&gt;0,L66&gt;0),"Inserire giorni in colonna N",""))</f>
        <v/>
      </c>
      <c r="P66" s="224" t="str">
        <f>IF(N66&gt;0,IF(K66="MANTENIMENTO A",M66-L66+1,IF(K66="MANTENIMENTO B",M66-L66+1,IF(K66="SEMIRESIDENZIALE",NETWORKDAYS.INTL(L66,M66,11,'MENU TENDINA'!H$11:H$22)))),"")</f>
        <v/>
      </c>
      <c r="Q66" s="166">
        <v>5.66</v>
      </c>
      <c r="R66" s="166">
        <v>4.7</v>
      </c>
      <c r="S66" s="166">
        <v>2.95</v>
      </c>
      <c r="T66" s="168">
        <f t="shared" si="1"/>
        <v>0</v>
      </c>
    </row>
    <row r="67" spans="1:20" ht="26.25" customHeight="1" x14ac:dyDescent="0.35">
      <c r="A67" s="178"/>
      <c r="B67" s="179"/>
      <c r="C67" s="180"/>
      <c r="D67" s="180"/>
      <c r="E67" s="166">
        <v>5.66</v>
      </c>
      <c r="F67" s="166">
        <v>4.7</v>
      </c>
      <c r="G67" s="166">
        <v>2.95</v>
      </c>
      <c r="H67" s="167">
        <f t="shared" si="0"/>
        <v>0</v>
      </c>
      <c r="I67" s="226"/>
      <c r="J67" s="179"/>
      <c r="K67" s="180"/>
      <c r="L67" s="5"/>
      <c r="M67" s="5"/>
      <c r="N67" s="180"/>
      <c r="O67" s="225" t="str">
        <f>IF(N67&gt;0,IF(L67="","Inserire data in colonne L e M",IF(M67="","Inserire date in colonne L e N",IF(AND(K67="MANTENIMENTO A",N67&gt;(M67-L67+1)),"Errore  n. max  giorni! verificare periodo inserito",IF(AND(K67="MANTENIMENTO B",N67&gt;(M67-L67+1)),"Errore n. max giorni! verificare periodo inserito",IF(AND(K67="SEMIRESIDENZIALE",N67&gt;(NETWORKDAYS.INTL(L67,M67,11,'MENU TENDINA'!H$11:H$22))),"Errore n. max giorni! verificare periodo inserito",""))))),IF(AND(N67=0,K67&gt;0,L67&gt;0),"Inserire giorni in colonna N",""))</f>
        <v/>
      </c>
      <c r="P67" s="224" t="str">
        <f>IF(N67&gt;0,IF(K67="MANTENIMENTO A",M67-L67+1,IF(K67="MANTENIMENTO B",M67-L67+1,IF(K67="SEMIRESIDENZIALE",NETWORKDAYS.INTL(L67,M67,11,'MENU TENDINA'!H$11:H$22)))),"")</f>
        <v/>
      </c>
      <c r="Q67" s="166">
        <v>5.66</v>
      </c>
      <c r="R67" s="166">
        <v>4.7</v>
      </c>
      <c r="S67" s="166">
        <v>2.95</v>
      </c>
      <c r="T67" s="168">
        <f t="shared" si="1"/>
        <v>0</v>
      </c>
    </row>
    <row r="68" spans="1:20" ht="26.25" customHeight="1" x14ac:dyDescent="0.35">
      <c r="A68" s="178"/>
      <c r="B68" s="179"/>
      <c r="C68" s="180"/>
      <c r="D68" s="180"/>
      <c r="E68" s="166">
        <v>5.66</v>
      </c>
      <c r="F68" s="166">
        <v>4.7</v>
      </c>
      <c r="G68" s="166">
        <v>2.95</v>
      </c>
      <c r="H68" s="167">
        <f t="shared" si="0"/>
        <v>0</v>
      </c>
      <c r="I68" s="226"/>
      <c r="J68" s="179"/>
      <c r="K68" s="180"/>
      <c r="L68" s="5"/>
      <c r="M68" s="5"/>
      <c r="N68" s="180"/>
      <c r="O68" s="225" t="str">
        <f>IF(N68&gt;0,IF(L68="","Inserire data in colonne L e M",IF(M68="","Inserire date in colonne L e N",IF(AND(K68="MANTENIMENTO A",N68&gt;(M68-L68+1)),"Errore  n. max  giorni! verificare periodo inserito",IF(AND(K68="MANTENIMENTO B",N68&gt;(M68-L68+1)),"Errore n. max giorni! verificare periodo inserito",IF(AND(K68="SEMIRESIDENZIALE",N68&gt;(NETWORKDAYS.INTL(L68,M68,11,'MENU TENDINA'!H$11:H$22))),"Errore n. max giorni! verificare periodo inserito",""))))),IF(AND(N68=0,K68&gt;0,L68&gt;0),"Inserire giorni in colonna N",""))</f>
        <v/>
      </c>
      <c r="P68" s="224" t="str">
        <f>IF(N68&gt;0,IF(K68="MANTENIMENTO A",M68-L68+1,IF(K68="MANTENIMENTO B",M68-L68+1,IF(K68="SEMIRESIDENZIALE",NETWORKDAYS.INTL(L68,M68,11,'MENU TENDINA'!H$11:H$22)))),"")</f>
        <v/>
      </c>
      <c r="Q68" s="166">
        <v>5.66</v>
      </c>
      <c r="R68" s="166">
        <v>4.7</v>
      </c>
      <c r="S68" s="166">
        <v>2.95</v>
      </c>
      <c r="T68" s="168">
        <f t="shared" si="1"/>
        <v>0</v>
      </c>
    </row>
    <row r="69" spans="1:20" ht="26.25" customHeight="1" x14ac:dyDescent="0.35">
      <c r="A69" s="178"/>
      <c r="B69" s="179"/>
      <c r="C69" s="180"/>
      <c r="D69" s="180"/>
      <c r="E69" s="166">
        <v>5.66</v>
      </c>
      <c r="F69" s="166">
        <v>4.7</v>
      </c>
      <c r="G69" s="166">
        <v>2.95</v>
      </c>
      <c r="H69" s="167">
        <f t="shared" si="0"/>
        <v>0</v>
      </c>
      <c r="I69" s="226"/>
      <c r="J69" s="179"/>
      <c r="K69" s="180"/>
      <c r="L69" s="5"/>
      <c r="M69" s="5"/>
      <c r="N69" s="180"/>
      <c r="O69" s="225" t="str">
        <f>IF(N69&gt;0,IF(L69="","Inserire data in colonne L e M",IF(M69="","Inserire date in colonne L e N",IF(AND(K69="MANTENIMENTO A",N69&gt;(M69-L69+1)),"Errore  n. max  giorni! verificare periodo inserito",IF(AND(K69="MANTENIMENTO B",N69&gt;(M69-L69+1)),"Errore n. max giorni! verificare periodo inserito",IF(AND(K69="SEMIRESIDENZIALE",N69&gt;(NETWORKDAYS.INTL(L69,M69,11,'MENU TENDINA'!H$11:H$22))),"Errore n. max giorni! verificare periodo inserito",""))))),IF(AND(N69=0,K69&gt;0,L69&gt;0),"Inserire giorni in colonna N",""))</f>
        <v/>
      </c>
      <c r="P69" s="224" t="str">
        <f>IF(N69&gt;0,IF(K69="MANTENIMENTO A",M69-L69+1,IF(K69="MANTENIMENTO B",M69-L69+1,IF(K69="SEMIRESIDENZIALE",NETWORKDAYS.INTL(L69,M69,11,'MENU TENDINA'!H$11:H$22)))),"")</f>
        <v/>
      </c>
      <c r="Q69" s="166">
        <v>5.66</v>
      </c>
      <c r="R69" s="166">
        <v>4.7</v>
      </c>
      <c r="S69" s="166">
        <v>2.95</v>
      </c>
      <c r="T69" s="168">
        <f t="shared" si="1"/>
        <v>0</v>
      </c>
    </row>
    <row r="70" spans="1:20" ht="26.25" customHeight="1" x14ac:dyDescent="0.35">
      <c r="A70" s="178"/>
      <c r="B70" s="179"/>
      <c r="C70" s="180"/>
      <c r="D70" s="180"/>
      <c r="E70" s="166">
        <v>5.66</v>
      </c>
      <c r="F70" s="166">
        <v>4.7</v>
      </c>
      <c r="G70" s="166">
        <v>2.95</v>
      </c>
      <c r="H70" s="167">
        <f t="shared" si="0"/>
        <v>0</v>
      </c>
      <c r="I70" s="226"/>
      <c r="J70" s="179"/>
      <c r="K70" s="180"/>
      <c r="L70" s="5"/>
      <c r="M70" s="5"/>
      <c r="N70" s="180"/>
      <c r="O70" s="225" t="str">
        <f>IF(N70&gt;0,IF(L70="","Inserire data in colonne L e M",IF(M70="","Inserire date in colonne L e N",IF(AND(K70="MANTENIMENTO A",N70&gt;(M70-L70+1)),"Errore  n. max  giorni! verificare periodo inserito",IF(AND(K70="MANTENIMENTO B",N70&gt;(M70-L70+1)),"Errore n. max giorni! verificare periodo inserito",IF(AND(K70="SEMIRESIDENZIALE",N70&gt;(NETWORKDAYS.INTL(L70,M70,11,'MENU TENDINA'!H$11:H$22))),"Errore n. max giorni! verificare periodo inserito",""))))),IF(AND(N70=0,K70&gt;0,L70&gt;0),"Inserire giorni in colonna N",""))</f>
        <v/>
      </c>
      <c r="P70" s="224" t="str">
        <f>IF(N70&gt;0,IF(K70="MANTENIMENTO A",M70-L70+1,IF(K70="MANTENIMENTO B",M70-L70+1,IF(K70="SEMIRESIDENZIALE",NETWORKDAYS.INTL(L70,M70,11,'MENU TENDINA'!H$11:H$22)))),"")</f>
        <v/>
      </c>
      <c r="Q70" s="166">
        <v>5.66</v>
      </c>
      <c r="R70" s="166">
        <v>4.7</v>
      </c>
      <c r="S70" s="166">
        <v>2.95</v>
      </c>
      <c r="T70" s="168">
        <f t="shared" si="1"/>
        <v>0</v>
      </c>
    </row>
    <row r="71" spans="1:20" ht="26.25" customHeight="1" x14ac:dyDescent="0.35">
      <c r="A71" s="178"/>
      <c r="B71" s="179"/>
      <c r="C71" s="180"/>
      <c r="D71" s="180"/>
      <c r="E71" s="166">
        <v>5.66</v>
      </c>
      <c r="F71" s="166">
        <v>4.7</v>
      </c>
      <c r="G71" s="166">
        <v>2.95</v>
      </c>
      <c r="H71" s="167">
        <f t="shared" ref="H71:H134" si="2">IF(C71="MANTENIMENTO A",ROUND(E71*D71,2),IF(C71="MANTENIMENTO B",ROUND(F71*D71,2),IF(C71="SEMIRESIDENZIALE",ROUND(G71*D71,2),0)))</f>
        <v>0</v>
      </c>
      <c r="I71" s="226"/>
      <c r="J71" s="179"/>
      <c r="K71" s="180"/>
      <c r="L71" s="5"/>
      <c r="M71" s="5"/>
      <c r="N71" s="180"/>
      <c r="O71" s="225" t="str">
        <f>IF(N71&gt;0,IF(L71="","Inserire data in colonne L e M",IF(M71="","Inserire date in colonne L e N",IF(AND(K71="MANTENIMENTO A",N71&gt;(M71-L71+1)),"Errore  n. max  giorni! verificare periodo inserito",IF(AND(K71="MANTENIMENTO B",N71&gt;(M71-L71+1)),"Errore n. max giorni! verificare periodo inserito",IF(AND(K71="SEMIRESIDENZIALE",N71&gt;(NETWORKDAYS.INTL(L71,M71,11,'MENU TENDINA'!H$11:H$22))),"Errore n. max giorni! verificare periodo inserito",""))))),IF(AND(N71=0,K71&gt;0,L71&gt;0),"Inserire giorni in colonna N",""))</f>
        <v/>
      </c>
      <c r="P71" s="224" t="str">
        <f>IF(N71&gt;0,IF(K71="MANTENIMENTO A",M71-L71+1,IF(K71="MANTENIMENTO B",M71-L71+1,IF(K71="SEMIRESIDENZIALE",NETWORKDAYS.INTL(L71,M71,11,'MENU TENDINA'!H$11:H$22)))),"")</f>
        <v/>
      </c>
      <c r="Q71" s="166">
        <v>5.66</v>
      </c>
      <c r="R71" s="166">
        <v>4.7</v>
      </c>
      <c r="S71" s="166">
        <v>2.95</v>
      </c>
      <c r="T71" s="168">
        <f t="shared" ref="T71:T134" si="3">IF(K71="MANTENIMENTO A",ROUND(Q71*N71,2),IF(K71="MANTENIMENTO B",ROUND(R71*N71,2),IF(K71="SEMIRESIDENZIALE",ROUND(S71*N71,2),0)))</f>
        <v>0</v>
      </c>
    </row>
    <row r="72" spans="1:20" ht="26.25" customHeight="1" x14ac:dyDescent="0.35">
      <c r="A72" s="178"/>
      <c r="B72" s="179"/>
      <c r="C72" s="180"/>
      <c r="D72" s="180"/>
      <c r="E72" s="166">
        <v>5.66</v>
      </c>
      <c r="F72" s="166">
        <v>4.7</v>
      </c>
      <c r="G72" s="166">
        <v>2.95</v>
      </c>
      <c r="H72" s="167">
        <f t="shared" si="2"/>
        <v>0</v>
      </c>
      <c r="I72" s="226"/>
      <c r="J72" s="179"/>
      <c r="K72" s="180"/>
      <c r="L72" s="5"/>
      <c r="M72" s="5"/>
      <c r="N72" s="180"/>
      <c r="O72" s="225" t="str">
        <f>IF(N72&gt;0,IF(L72="","Inserire data in colonne L e M",IF(M72="","Inserire date in colonne L e N",IF(AND(K72="MANTENIMENTO A",N72&gt;(M72-L72+1)),"Errore  n. max  giorni! verificare periodo inserito",IF(AND(K72="MANTENIMENTO B",N72&gt;(M72-L72+1)),"Errore n. max giorni! verificare periodo inserito",IF(AND(K72="SEMIRESIDENZIALE",N72&gt;(NETWORKDAYS.INTL(L72,M72,11,'MENU TENDINA'!H$11:H$22))),"Errore n. max giorni! verificare periodo inserito",""))))),IF(AND(N72=0,K72&gt;0,L72&gt;0),"Inserire giorni in colonna N",""))</f>
        <v/>
      </c>
      <c r="P72" s="224" t="str">
        <f>IF(N72&gt;0,IF(K72="MANTENIMENTO A",M72-L72+1,IF(K72="MANTENIMENTO B",M72-L72+1,IF(K72="SEMIRESIDENZIALE",NETWORKDAYS.INTL(L72,M72,11,'MENU TENDINA'!H$11:H$22)))),"")</f>
        <v/>
      </c>
      <c r="Q72" s="166">
        <v>5.66</v>
      </c>
      <c r="R72" s="166">
        <v>4.7</v>
      </c>
      <c r="S72" s="166">
        <v>2.95</v>
      </c>
      <c r="T72" s="168">
        <f t="shared" si="3"/>
        <v>0</v>
      </c>
    </row>
    <row r="73" spans="1:20" ht="26.25" customHeight="1" x14ac:dyDescent="0.35">
      <c r="A73" s="178"/>
      <c r="B73" s="179"/>
      <c r="C73" s="180"/>
      <c r="D73" s="180"/>
      <c r="E73" s="166">
        <v>5.66</v>
      </c>
      <c r="F73" s="166">
        <v>4.7</v>
      </c>
      <c r="G73" s="166">
        <v>2.95</v>
      </c>
      <c r="H73" s="167">
        <f t="shared" si="2"/>
        <v>0</v>
      </c>
      <c r="I73" s="226"/>
      <c r="J73" s="179"/>
      <c r="K73" s="180"/>
      <c r="L73" s="5"/>
      <c r="M73" s="5"/>
      <c r="N73" s="180"/>
      <c r="O73" s="225" t="str">
        <f>IF(N73&gt;0,IF(L73="","Inserire data in colonne L e M",IF(M73="","Inserire date in colonne L e N",IF(AND(K73="MANTENIMENTO A",N73&gt;(M73-L73+1)),"Errore  n. max  giorni! verificare periodo inserito",IF(AND(K73="MANTENIMENTO B",N73&gt;(M73-L73+1)),"Errore n. max giorni! verificare periodo inserito",IF(AND(K73="SEMIRESIDENZIALE",N73&gt;(NETWORKDAYS.INTL(L73,M73,11,'MENU TENDINA'!H$11:H$22))),"Errore n. max giorni! verificare periodo inserito",""))))),IF(AND(N73=0,K73&gt;0,L73&gt;0),"Inserire giorni in colonna N",""))</f>
        <v/>
      </c>
      <c r="P73" s="224" t="str">
        <f>IF(N73&gt;0,IF(K73="MANTENIMENTO A",M73-L73+1,IF(K73="MANTENIMENTO B",M73-L73+1,IF(K73="SEMIRESIDENZIALE",NETWORKDAYS.INTL(L73,M73,11,'MENU TENDINA'!H$11:H$22)))),"")</f>
        <v/>
      </c>
      <c r="Q73" s="166">
        <v>5.66</v>
      </c>
      <c r="R73" s="166">
        <v>4.7</v>
      </c>
      <c r="S73" s="166">
        <v>2.95</v>
      </c>
      <c r="T73" s="168">
        <f t="shared" si="3"/>
        <v>0</v>
      </c>
    </row>
    <row r="74" spans="1:20" ht="26.25" customHeight="1" x14ac:dyDescent="0.35">
      <c r="A74" s="178"/>
      <c r="B74" s="179"/>
      <c r="C74" s="180"/>
      <c r="D74" s="180"/>
      <c r="E74" s="166">
        <v>5.66</v>
      </c>
      <c r="F74" s="166">
        <v>4.7</v>
      </c>
      <c r="G74" s="166">
        <v>2.95</v>
      </c>
      <c r="H74" s="167">
        <f t="shared" si="2"/>
        <v>0</v>
      </c>
      <c r="I74" s="226"/>
      <c r="J74" s="179"/>
      <c r="K74" s="180"/>
      <c r="L74" s="5"/>
      <c r="M74" s="5"/>
      <c r="N74" s="180"/>
      <c r="O74" s="225" t="str">
        <f>IF(N74&gt;0,IF(L74="","Inserire data in colonne L e M",IF(M74="","Inserire date in colonne L e N",IF(AND(K74="MANTENIMENTO A",N74&gt;(M74-L74+1)),"Errore  n. max  giorni! verificare periodo inserito",IF(AND(K74="MANTENIMENTO B",N74&gt;(M74-L74+1)),"Errore n. max giorni! verificare periodo inserito",IF(AND(K74="SEMIRESIDENZIALE",N74&gt;(NETWORKDAYS.INTL(L74,M74,11,'MENU TENDINA'!H$11:H$22))),"Errore n. max giorni! verificare periodo inserito",""))))),IF(AND(N74=0,K74&gt;0,L74&gt;0),"Inserire giorni in colonna N",""))</f>
        <v/>
      </c>
      <c r="P74" s="224" t="str">
        <f>IF(N74&gt;0,IF(K74="MANTENIMENTO A",M74-L74+1,IF(K74="MANTENIMENTO B",M74-L74+1,IF(K74="SEMIRESIDENZIALE",NETWORKDAYS.INTL(L74,M74,11,'MENU TENDINA'!H$11:H$22)))),"")</f>
        <v/>
      </c>
      <c r="Q74" s="166">
        <v>5.66</v>
      </c>
      <c r="R74" s="166">
        <v>4.7</v>
      </c>
      <c r="S74" s="166">
        <v>2.95</v>
      </c>
      <c r="T74" s="168">
        <f t="shared" si="3"/>
        <v>0</v>
      </c>
    </row>
    <row r="75" spans="1:20" ht="26.25" customHeight="1" x14ac:dyDescent="0.35">
      <c r="A75" s="178"/>
      <c r="B75" s="179"/>
      <c r="C75" s="180"/>
      <c r="D75" s="180"/>
      <c r="E75" s="166">
        <v>5.66</v>
      </c>
      <c r="F75" s="166">
        <v>4.7</v>
      </c>
      <c r="G75" s="166">
        <v>2.95</v>
      </c>
      <c r="H75" s="167">
        <f t="shared" si="2"/>
        <v>0</v>
      </c>
      <c r="I75" s="226"/>
      <c r="J75" s="179"/>
      <c r="K75" s="180"/>
      <c r="L75" s="5"/>
      <c r="M75" s="5"/>
      <c r="N75" s="180"/>
      <c r="O75" s="225" t="str">
        <f>IF(N75&gt;0,IF(L75="","Inserire data in colonne L e M",IF(M75="","Inserire date in colonne L e N",IF(AND(K75="MANTENIMENTO A",N75&gt;(M75-L75+1)),"Errore  n. max  giorni! verificare periodo inserito",IF(AND(K75="MANTENIMENTO B",N75&gt;(M75-L75+1)),"Errore n. max giorni! verificare periodo inserito",IF(AND(K75="SEMIRESIDENZIALE",N75&gt;(NETWORKDAYS.INTL(L75,M75,11,'MENU TENDINA'!H$11:H$22))),"Errore n. max giorni! verificare periodo inserito",""))))),IF(AND(N75=0,K75&gt;0,L75&gt;0),"Inserire giorni in colonna N",""))</f>
        <v/>
      </c>
      <c r="P75" s="224" t="str">
        <f>IF(N75&gt;0,IF(K75="MANTENIMENTO A",M75-L75+1,IF(K75="MANTENIMENTO B",M75-L75+1,IF(K75="SEMIRESIDENZIALE",NETWORKDAYS.INTL(L75,M75,11,'MENU TENDINA'!H$11:H$22)))),"")</f>
        <v/>
      </c>
      <c r="Q75" s="166">
        <v>5.66</v>
      </c>
      <c r="R75" s="166">
        <v>4.7</v>
      </c>
      <c r="S75" s="166">
        <v>2.95</v>
      </c>
      <c r="T75" s="168">
        <f t="shared" si="3"/>
        <v>0</v>
      </c>
    </row>
    <row r="76" spans="1:20" ht="26.25" customHeight="1" x14ac:dyDescent="0.35">
      <c r="A76" s="178"/>
      <c r="B76" s="179"/>
      <c r="C76" s="180"/>
      <c r="D76" s="180"/>
      <c r="E76" s="166">
        <v>5.66</v>
      </c>
      <c r="F76" s="166">
        <v>4.7</v>
      </c>
      <c r="G76" s="166">
        <v>2.95</v>
      </c>
      <c r="H76" s="167">
        <f t="shared" si="2"/>
        <v>0</v>
      </c>
      <c r="I76" s="226"/>
      <c r="J76" s="179"/>
      <c r="K76" s="180"/>
      <c r="L76" s="5"/>
      <c r="M76" s="5"/>
      <c r="N76" s="180"/>
      <c r="O76" s="225" t="str">
        <f>IF(N76&gt;0,IF(L76="","Inserire data in colonne L e M",IF(M76="","Inserire date in colonne L e N",IF(AND(K76="MANTENIMENTO A",N76&gt;(M76-L76+1)),"Errore  n. max  giorni! verificare periodo inserito",IF(AND(K76="MANTENIMENTO B",N76&gt;(M76-L76+1)),"Errore n. max giorni! verificare periodo inserito",IF(AND(K76="SEMIRESIDENZIALE",N76&gt;(NETWORKDAYS.INTL(L76,M76,11,'MENU TENDINA'!H$11:H$22))),"Errore n. max giorni! verificare periodo inserito",""))))),IF(AND(N76=0,K76&gt;0,L76&gt;0),"Inserire giorni in colonna N",""))</f>
        <v/>
      </c>
      <c r="P76" s="224" t="str">
        <f>IF(N76&gt;0,IF(K76="MANTENIMENTO A",M76-L76+1,IF(K76="MANTENIMENTO B",M76-L76+1,IF(K76="SEMIRESIDENZIALE",NETWORKDAYS.INTL(L76,M76,11,'MENU TENDINA'!H$11:H$22)))),"")</f>
        <v/>
      </c>
      <c r="Q76" s="166">
        <v>5.66</v>
      </c>
      <c r="R76" s="166">
        <v>4.7</v>
      </c>
      <c r="S76" s="166">
        <v>2.95</v>
      </c>
      <c r="T76" s="168">
        <f t="shared" si="3"/>
        <v>0</v>
      </c>
    </row>
    <row r="77" spans="1:20" ht="26.25" customHeight="1" x14ac:dyDescent="0.35">
      <c r="A77" s="178"/>
      <c r="B77" s="179"/>
      <c r="C77" s="180"/>
      <c r="D77" s="180"/>
      <c r="E77" s="166">
        <v>5.66</v>
      </c>
      <c r="F77" s="166">
        <v>4.7</v>
      </c>
      <c r="G77" s="166">
        <v>2.95</v>
      </c>
      <c r="H77" s="167">
        <f t="shared" si="2"/>
        <v>0</v>
      </c>
      <c r="I77" s="226"/>
      <c r="J77" s="179"/>
      <c r="K77" s="180"/>
      <c r="L77" s="5"/>
      <c r="M77" s="5"/>
      <c r="N77" s="180"/>
      <c r="O77" s="225" t="str">
        <f>IF(N77&gt;0,IF(L77="","Inserire data in colonne L e M",IF(M77="","Inserire date in colonne L e N",IF(AND(K77="MANTENIMENTO A",N77&gt;(M77-L77+1)),"Errore  n. max  giorni! verificare periodo inserito",IF(AND(K77="MANTENIMENTO B",N77&gt;(M77-L77+1)),"Errore n. max giorni! verificare periodo inserito",IF(AND(K77="SEMIRESIDENZIALE",N77&gt;(NETWORKDAYS.INTL(L77,M77,11,'MENU TENDINA'!H$11:H$22))),"Errore n. max giorni! verificare periodo inserito",""))))),IF(AND(N77=0,K77&gt;0,L77&gt;0),"Inserire giorni in colonna N",""))</f>
        <v/>
      </c>
      <c r="P77" s="224" t="str">
        <f>IF(N77&gt;0,IF(K77="MANTENIMENTO A",M77-L77+1,IF(K77="MANTENIMENTO B",M77-L77+1,IF(K77="SEMIRESIDENZIALE",NETWORKDAYS.INTL(L77,M77,11,'MENU TENDINA'!H$11:H$22)))),"")</f>
        <v/>
      </c>
      <c r="Q77" s="166">
        <v>5.66</v>
      </c>
      <c r="R77" s="166">
        <v>4.7</v>
      </c>
      <c r="S77" s="166">
        <v>2.95</v>
      </c>
      <c r="T77" s="168">
        <f t="shared" si="3"/>
        <v>0</v>
      </c>
    </row>
    <row r="78" spans="1:20" ht="26.25" customHeight="1" x14ac:dyDescent="0.35">
      <c r="A78" s="178"/>
      <c r="B78" s="179"/>
      <c r="C78" s="180"/>
      <c r="D78" s="180"/>
      <c r="E78" s="166">
        <v>5.66</v>
      </c>
      <c r="F78" s="166">
        <v>4.7</v>
      </c>
      <c r="G78" s="166">
        <v>2.95</v>
      </c>
      <c r="H78" s="167">
        <f t="shared" si="2"/>
        <v>0</v>
      </c>
      <c r="I78" s="226"/>
      <c r="J78" s="179"/>
      <c r="K78" s="180"/>
      <c r="L78" s="5"/>
      <c r="M78" s="5"/>
      <c r="N78" s="180"/>
      <c r="O78" s="225" t="str">
        <f>IF(N78&gt;0,IF(L78="","Inserire data in colonne L e M",IF(M78="","Inserire date in colonne L e N",IF(AND(K78="MANTENIMENTO A",N78&gt;(M78-L78+1)),"Errore  n. max  giorni! verificare periodo inserito",IF(AND(K78="MANTENIMENTO B",N78&gt;(M78-L78+1)),"Errore n. max giorni! verificare periodo inserito",IF(AND(K78="SEMIRESIDENZIALE",N78&gt;(NETWORKDAYS.INTL(L78,M78,11,'MENU TENDINA'!H$11:H$22))),"Errore n. max giorni! verificare periodo inserito",""))))),IF(AND(N78=0,K78&gt;0,L78&gt;0),"Inserire giorni in colonna N",""))</f>
        <v/>
      </c>
      <c r="P78" s="224" t="str">
        <f>IF(N78&gt;0,IF(K78="MANTENIMENTO A",M78-L78+1,IF(K78="MANTENIMENTO B",M78-L78+1,IF(K78="SEMIRESIDENZIALE",NETWORKDAYS.INTL(L78,M78,11,'MENU TENDINA'!H$11:H$22)))),"")</f>
        <v/>
      </c>
      <c r="Q78" s="166">
        <v>5.66</v>
      </c>
      <c r="R78" s="166">
        <v>4.7</v>
      </c>
      <c r="S78" s="166">
        <v>2.95</v>
      </c>
      <c r="T78" s="168">
        <f t="shared" si="3"/>
        <v>0</v>
      </c>
    </row>
    <row r="79" spans="1:20" ht="26.25" customHeight="1" x14ac:dyDescent="0.35">
      <c r="A79" s="178"/>
      <c r="B79" s="179"/>
      <c r="C79" s="180"/>
      <c r="D79" s="180"/>
      <c r="E79" s="166">
        <v>5.66</v>
      </c>
      <c r="F79" s="166">
        <v>4.7</v>
      </c>
      <c r="G79" s="166">
        <v>2.95</v>
      </c>
      <c r="H79" s="167">
        <f t="shared" si="2"/>
        <v>0</v>
      </c>
      <c r="I79" s="226"/>
      <c r="J79" s="179"/>
      <c r="K79" s="180"/>
      <c r="L79" s="5"/>
      <c r="M79" s="5"/>
      <c r="N79" s="180"/>
      <c r="O79" s="225" t="str">
        <f>IF(N79&gt;0,IF(L79="","Inserire data in colonne L e M",IF(M79="","Inserire date in colonne L e N",IF(AND(K79="MANTENIMENTO A",N79&gt;(M79-L79+1)),"Errore  n. max  giorni! verificare periodo inserito",IF(AND(K79="MANTENIMENTO B",N79&gt;(M79-L79+1)),"Errore n. max giorni! verificare periodo inserito",IF(AND(K79="SEMIRESIDENZIALE",N79&gt;(NETWORKDAYS.INTL(L79,M79,11,'MENU TENDINA'!H$11:H$22))),"Errore n. max giorni! verificare periodo inserito",""))))),IF(AND(N79=0,K79&gt;0,L79&gt;0),"Inserire giorni in colonna N",""))</f>
        <v/>
      </c>
      <c r="P79" s="224" t="str">
        <f>IF(N79&gt;0,IF(K79="MANTENIMENTO A",M79-L79+1,IF(K79="MANTENIMENTO B",M79-L79+1,IF(K79="SEMIRESIDENZIALE",NETWORKDAYS.INTL(L79,M79,11,'MENU TENDINA'!H$11:H$22)))),"")</f>
        <v/>
      </c>
      <c r="Q79" s="166">
        <v>5.66</v>
      </c>
      <c r="R79" s="166">
        <v>4.7</v>
      </c>
      <c r="S79" s="166">
        <v>2.95</v>
      </c>
      <c r="T79" s="168">
        <f t="shared" si="3"/>
        <v>0</v>
      </c>
    </row>
    <row r="80" spans="1:20" ht="26.25" customHeight="1" x14ac:dyDescent="0.35">
      <c r="A80" s="178"/>
      <c r="B80" s="179"/>
      <c r="C80" s="180"/>
      <c r="D80" s="180"/>
      <c r="E80" s="166">
        <v>5.66</v>
      </c>
      <c r="F80" s="166">
        <v>4.7</v>
      </c>
      <c r="G80" s="166">
        <v>2.95</v>
      </c>
      <c r="H80" s="167">
        <f t="shared" si="2"/>
        <v>0</v>
      </c>
      <c r="I80" s="226"/>
      <c r="J80" s="179"/>
      <c r="K80" s="180"/>
      <c r="L80" s="5"/>
      <c r="M80" s="5"/>
      <c r="N80" s="180"/>
      <c r="O80" s="225" t="str">
        <f>IF(N80&gt;0,IF(L80="","Inserire data in colonne L e M",IF(M80="","Inserire date in colonne L e N",IF(AND(K80="MANTENIMENTO A",N80&gt;(M80-L80+1)),"Errore  n. max  giorni! verificare periodo inserito",IF(AND(K80="MANTENIMENTO B",N80&gt;(M80-L80+1)),"Errore n. max giorni! verificare periodo inserito",IF(AND(K80="SEMIRESIDENZIALE",N80&gt;(NETWORKDAYS.INTL(L80,M80,11,'MENU TENDINA'!H$11:H$22))),"Errore n. max giorni! verificare periodo inserito",""))))),IF(AND(N80=0,K80&gt;0,L80&gt;0),"Inserire giorni in colonna N",""))</f>
        <v/>
      </c>
      <c r="P80" s="224" t="str">
        <f>IF(N80&gt;0,IF(K80="MANTENIMENTO A",M80-L80+1,IF(K80="MANTENIMENTO B",M80-L80+1,IF(K80="SEMIRESIDENZIALE",NETWORKDAYS.INTL(L80,M80,11,'MENU TENDINA'!H$11:H$22)))),"")</f>
        <v/>
      </c>
      <c r="Q80" s="166">
        <v>5.66</v>
      </c>
      <c r="R80" s="166">
        <v>4.7</v>
      </c>
      <c r="S80" s="166">
        <v>2.95</v>
      </c>
      <c r="T80" s="168">
        <f t="shared" si="3"/>
        <v>0</v>
      </c>
    </row>
    <row r="81" spans="1:20" ht="26.25" customHeight="1" x14ac:dyDescent="0.35">
      <c r="A81" s="178"/>
      <c r="B81" s="179"/>
      <c r="C81" s="180"/>
      <c r="D81" s="180"/>
      <c r="E81" s="166">
        <v>5.66</v>
      </c>
      <c r="F81" s="166">
        <v>4.7</v>
      </c>
      <c r="G81" s="166">
        <v>2.95</v>
      </c>
      <c r="H81" s="167">
        <f t="shared" si="2"/>
        <v>0</v>
      </c>
      <c r="I81" s="226"/>
      <c r="J81" s="179"/>
      <c r="K81" s="180"/>
      <c r="L81" s="5"/>
      <c r="M81" s="5"/>
      <c r="N81" s="180"/>
      <c r="O81" s="225" t="str">
        <f>IF(N81&gt;0,IF(L81="","Inserire data in colonne L e M",IF(M81="","Inserire date in colonne L e N",IF(AND(K81="MANTENIMENTO A",N81&gt;(M81-L81+1)),"Errore  n. max  giorni! verificare periodo inserito",IF(AND(K81="MANTENIMENTO B",N81&gt;(M81-L81+1)),"Errore n. max giorni! verificare periodo inserito",IF(AND(K81="SEMIRESIDENZIALE",N81&gt;(NETWORKDAYS.INTL(L81,M81,11,'MENU TENDINA'!H$11:H$22))),"Errore n. max giorni! verificare periodo inserito",""))))),IF(AND(N81=0,K81&gt;0,L81&gt;0),"Inserire giorni in colonna N",""))</f>
        <v/>
      </c>
      <c r="P81" s="224" t="str">
        <f>IF(N81&gt;0,IF(K81="MANTENIMENTO A",M81-L81+1,IF(K81="MANTENIMENTO B",M81-L81+1,IF(K81="SEMIRESIDENZIALE",NETWORKDAYS.INTL(L81,M81,11,'MENU TENDINA'!H$11:H$22)))),"")</f>
        <v/>
      </c>
      <c r="Q81" s="166">
        <v>5.66</v>
      </c>
      <c r="R81" s="166">
        <v>4.7</v>
      </c>
      <c r="S81" s="166">
        <v>2.95</v>
      </c>
      <c r="T81" s="168">
        <f t="shared" si="3"/>
        <v>0</v>
      </c>
    </row>
    <row r="82" spans="1:20" ht="26.25" customHeight="1" x14ac:dyDescent="0.35">
      <c r="A82" s="178"/>
      <c r="B82" s="179"/>
      <c r="C82" s="180"/>
      <c r="D82" s="180"/>
      <c r="E82" s="166">
        <v>5.66</v>
      </c>
      <c r="F82" s="166">
        <v>4.7</v>
      </c>
      <c r="G82" s="166">
        <v>2.95</v>
      </c>
      <c r="H82" s="167">
        <f t="shared" si="2"/>
        <v>0</v>
      </c>
      <c r="I82" s="226"/>
      <c r="J82" s="179"/>
      <c r="K82" s="180"/>
      <c r="L82" s="5"/>
      <c r="M82" s="5"/>
      <c r="N82" s="180"/>
      <c r="O82" s="225" t="str">
        <f>IF(N82&gt;0,IF(L82="","Inserire data in colonne L e M",IF(M82="","Inserire date in colonne L e N",IF(AND(K82="MANTENIMENTO A",N82&gt;(M82-L82+1)),"Errore  n. max  giorni! verificare periodo inserito",IF(AND(K82="MANTENIMENTO B",N82&gt;(M82-L82+1)),"Errore n. max giorni! verificare periodo inserito",IF(AND(K82="SEMIRESIDENZIALE",N82&gt;(NETWORKDAYS.INTL(L82,M82,11,'MENU TENDINA'!H$11:H$22))),"Errore n. max giorni! verificare periodo inserito",""))))),IF(AND(N82=0,K82&gt;0,L82&gt;0),"Inserire giorni in colonna N",""))</f>
        <v/>
      </c>
      <c r="P82" s="224" t="str">
        <f>IF(N82&gt;0,IF(K82="MANTENIMENTO A",M82-L82+1,IF(K82="MANTENIMENTO B",M82-L82+1,IF(K82="SEMIRESIDENZIALE",NETWORKDAYS.INTL(L82,M82,11,'MENU TENDINA'!H$11:H$22)))),"")</f>
        <v/>
      </c>
      <c r="Q82" s="166">
        <v>5.66</v>
      </c>
      <c r="R82" s="166">
        <v>4.7</v>
      </c>
      <c r="S82" s="166">
        <v>2.95</v>
      </c>
      <c r="T82" s="168">
        <f t="shared" si="3"/>
        <v>0</v>
      </c>
    </row>
    <row r="83" spans="1:20" ht="26.25" customHeight="1" x14ac:dyDescent="0.35">
      <c r="A83" s="178"/>
      <c r="B83" s="179"/>
      <c r="C83" s="180"/>
      <c r="D83" s="180"/>
      <c r="E83" s="166">
        <v>5.66</v>
      </c>
      <c r="F83" s="166">
        <v>4.7</v>
      </c>
      <c r="G83" s="166">
        <v>2.95</v>
      </c>
      <c r="H83" s="167">
        <f t="shared" si="2"/>
        <v>0</v>
      </c>
      <c r="I83" s="226"/>
      <c r="J83" s="179"/>
      <c r="K83" s="180"/>
      <c r="L83" s="5"/>
      <c r="M83" s="5"/>
      <c r="N83" s="180"/>
      <c r="O83" s="225" t="str">
        <f>IF(N83&gt;0,IF(L83="","Inserire data in colonne L e M",IF(M83="","Inserire date in colonne L e N",IF(AND(K83="MANTENIMENTO A",N83&gt;(M83-L83+1)),"Errore  n. max  giorni! verificare periodo inserito",IF(AND(K83="MANTENIMENTO B",N83&gt;(M83-L83+1)),"Errore n. max giorni! verificare periodo inserito",IF(AND(K83="SEMIRESIDENZIALE",N83&gt;(NETWORKDAYS.INTL(L83,M83,11,'MENU TENDINA'!H$11:H$22))),"Errore n. max giorni! verificare periodo inserito",""))))),IF(AND(N83=0,K83&gt;0,L83&gt;0),"Inserire giorni in colonna N",""))</f>
        <v/>
      </c>
      <c r="P83" s="224" t="str">
        <f>IF(N83&gt;0,IF(K83="MANTENIMENTO A",M83-L83+1,IF(K83="MANTENIMENTO B",M83-L83+1,IF(K83="SEMIRESIDENZIALE",NETWORKDAYS.INTL(L83,M83,11,'MENU TENDINA'!H$11:H$22)))),"")</f>
        <v/>
      </c>
      <c r="Q83" s="166">
        <v>5.66</v>
      </c>
      <c r="R83" s="166">
        <v>4.7</v>
      </c>
      <c r="S83" s="166">
        <v>2.95</v>
      </c>
      <c r="T83" s="168">
        <f t="shared" si="3"/>
        <v>0</v>
      </c>
    </row>
    <row r="84" spans="1:20" ht="26.25" customHeight="1" x14ac:dyDescent="0.35">
      <c r="A84" s="178"/>
      <c r="B84" s="179"/>
      <c r="C84" s="180"/>
      <c r="D84" s="180"/>
      <c r="E84" s="166">
        <v>5.66</v>
      </c>
      <c r="F84" s="166">
        <v>4.7</v>
      </c>
      <c r="G84" s="166">
        <v>2.95</v>
      </c>
      <c r="H84" s="167">
        <f t="shared" si="2"/>
        <v>0</v>
      </c>
      <c r="I84" s="226"/>
      <c r="J84" s="179"/>
      <c r="K84" s="180"/>
      <c r="L84" s="5"/>
      <c r="M84" s="5"/>
      <c r="N84" s="180"/>
      <c r="O84" s="225" t="str">
        <f>IF(N84&gt;0,IF(L84="","Inserire data in colonne L e M",IF(M84="","Inserire date in colonne L e N",IF(AND(K84="MANTENIMENTO A",N84&gt;(M84-L84+1)),"Errore  n. max  giorni! verificare periodo inserito",IF(AND(K84="MANTENIMENTO B",N84&gt;(M84-L84+1)),"Errore n. max giorni! verificare periodo inserito",IF(AND(K84="SEMIRESIDENZIALE",N84&gt;(NETWORKDAYS.INTL(L84,M84,11,'MENU TENDINA'!H$11:H$22))),"Errore n. max giorni! verificare periodo inserito",""))))),IF(AND(N84=0,K84&gt;0,L84&gt;0),"Inserire giorni in colonna N",""))</f>
        <v/>
      </c>
      <c r="P84" s="224" t="str">
        <f>IF(N84&gt;0,IF(K84="MANTENIMENTO A",M84-L84+1,IF(K84="MANTENIMENTO B",M84-L84+1,IF(K84="SEMIRESIDENZIALE",NETWORKDAYS.INTL(L84,M84,11,'MENU TENDINA'!H$11:H$22)))),"")</f>
        <v/>
      </c>
      <c r="Q84" s="166">
        <v>5.66</v>
      </c>
      <c r="R84" s="166">
        <v>4.7</v>
      </c>
      <c r="S84" s="166">
        <v>2.95</v>
      </c>
      <c r="T84" s="168">
        <f t="shared" si="3"/>
        <v>0</v>
      </c>
    </row>
    <row r="85" spans="1:20" ht="26.25" customHeight="1" x14ac:dyDescent="0.35">
      <c r="A85" s="178"/>
      <c r="B85" s="179"/>
      <c r="C85" s="180"/>
      <c r="D85" s="180"/>
      <c r="E85" s="166">
        <v>5.66</v>
      </c>
      <c r="F85" s="166">
        <v>4.7</v>
      </c>
      <c r="G85" s="166">
        <v>2.95</v>
      </c>
      <c r="H85" s="167">
        <f t="shared" si="2"/>
        <v>0</v>
      </c>
      <c r="I85" s="226"/>
      <c r="J85" s="179"/>
      <c r="K85" s="180"/>
      <c r="L85" s="5"/>
      <c r="M85" s="5"/>
      <c r="N85" s="180"/>
      <c r="O85" s="225" t="str">
        <f>IF(N85&gt;0,IF(L85="","Inserire data in colonne L e M",IF(M85="","Inserire date in colonne L e N",IF(AND(K85="MANTENIMENTO A",N85&gt;(M85-L85+1)),"Errore  n. max  giorni! verificare periodo inserito",IF(AND(K85="MANTENIMENTO B",N85&gt;(M85-L85+1)),"Errore n. max giorni! verificare periodo inserito",IF(AND(K85="SEMIRESIDENZIALE",N85&gt;(NETWORKDAYS.INTL(L85,M85,11,'MENU TENDINA'!H$11:H$22))),"Errore n. max giorni! verificare periodo inserito",""))))),IF(AND(N85=0,K85&gt;0,L85&gt;0),"Inserire giorni in colonna N",""))</f>
        <v/>
      </c>
      <c r="P85" s="224" t="str">
        <f>IF(N85&gt;0,IF(K85="MANTENIMENTO A",M85-L85+1,IF(K85="MANTENIMENTO B",M85-L85+1,IF(K85="SEMIRESIDENZIALE",NETWORKDAYS.INTL(L85,M85,11,'MENU TENDINA'!H$11:H$22)))),"")</f>
        <v/>
      </c>
      <c r="Q85" s="166">
        <v>5.66</v>
      </c>
      <c r="R85" s="166">
        <v>4.7</v>
      </c>
      <c r="S85" s="166">
        <v>2.95</v>
      </c>
      <c r="T85" s="168">
        <f t="shared" si="3"/>
        <v>0</v>
      </c>
    </row>
    <row r="86" spans="1:20" ht="26.25" customHeight="1" x14ac:dyDescent="0.35">
      <c r="A86" s="178"/>
      <c r="B86" s="179"/>
      <c r="C86" s="180"/>
      <c r="D86" s="180"/>
      <c r="E86" s="166">
        <v>5.66</v>
      </c>
      <c r="F86" s="166">
        <v>4.7</v>
      </c>
      <c r="G86" s="166">
        <v>2.95</v>
      </c>
      <c r="H86" s="167">
        <f t="shared" si="2"/>
        <v>0</v>
      </c>
      <c r="I86" s="226"/>
      <c r="J86" s="179"/>
      <c r="K86" s="180"/>
      <c r="L86" s="5"/>
      <c r="M86" s="5"/>
      <c r="N86" s="180"/>
      <c r="O86" s="225" t="str">
        <f>IF(N86&gt;0,IF(L86="","Inserire data in colonne L e M",IF(M86="","Inserire date in colonne L e N",IF(AND(K86="MANTENIMENTO A",N86&gt;(M86-L86+1)),"Errore  n. max  giorni! verificare periodo inserito",IF(AND(K86="MANTENIMENTO B",N86&gt;(M86-L86+1)),"Errore n. max giorni! verificare periodo inserito",IF(AND(K86="SEMIRESIDENZIALE",N86&gt;(NETWORKDAYS.INTL(L86,M86,11,'MENU TENDINA'!H$11:H$22))),"Errore n. max giorni! verificare periodo inserito",""))))),IF(AND(N86=0,K86&gt;0,L86&gt;0),"Inserire giorni in colonna N",""))</f>
        <v/>
      </c>
      <c r="P86" s="224" t="str">
        <f>IF(N86&gt;0,IF(K86="MANTENIMENTO A",M86-L86+1,IF(K86="MANTENIMENTO B",M86-L86+1,IF(K86="SEMIRESIDENZIALE",NETWORKDAYS.INTL(L86,M86,11,'MENU TENDINA'!H$11:H$22)))),"")</f>
        <v/>
      </c>
      <c r="Q86" s="166">
        <v>5.66</v>
      </c>
      <c r="R86" s="166">
        <v>4.7</v>
      </c>
      <c r="S86" s="166">
        <v>2.95</v>
      </c>
      <c r="T86" s="168">
        <f t="shared" si="3"/>
        <v>0</v>
      </c>
    </row>
    <row r="87" spans="1:20" ht="26.25" customHeight="1" x14ac:dyDescent="0.35">
      <c r="A87" s="178"/>
      <c r="B87" s="179"/>
      <c r="C87" s="180"/>
      <c r="D87" s="180"/>
      <c r="E87" s="166">
        <v>5.66</v>
      </c>
      <c r="F87" s="166">
        <v>4.7</v>
      </c>
      <c r="G87" s="166">
        <v>2.95</v>
      </c>
      <c r="H87" s="167">
        <f t="shared" si="2"/>
        <v>0</v>
      </c>
      <c r="I87" s="226"/>
      <c r="J87" s="179"/>
      <c r="K87" s="180"/>
      <c r="L87" s="5"/>
      <c r="M87" s="5"/>
      <c r="N87" s="180"/>
      <c r="O87" s="225" t="str">
        <f>IF(N87&gt;0,IF(L87="","Inserire data in colonne L e M",IF(M87="","Inserire date in colonne L e N",IF(AND(K87="MANTENIMENTO A",N87&gt;(M87-L87+1)),"Errore  n. max  giorni! verificare periodo inserito",IF(AND(K87="MANTENIMENTO B",N87&gt;(M87-L87+1)),"Errore n. max giorni! verificare periodo inserito",IF(AND(K87="SEMIRESIDENZIALE",N87&gt;(NETWORKDAYS.INTL(L87,M87,11,'MENU TENDINA'!H$11:H$22))),"Errore n. max giorni! verificare periodo inserito",""))))),IF(AND(N87=0,K87&gt;0,L87&gt;0),"Inserire giorni in colonna N",""))</f>
        <v/>
      </c>
      <c r="P87" s="224" t="str">
        <f>IF(N87&gt;0,IF(K87="MANTENIMENTO A",M87-L87+1,IF(K87="MANTENIMENTO B",M87-L87+1,IF(K87="SEMIRESIDENZIALE",NETWORKDAYS.INTL(L87,M87,11,'MENU TENDINA'!H$11:H$22)))),"")</f>
        <v/>
      </c>
      <c r="Q87" s="166">
        <v>5.66</v>
      </c>
      <c r="R87" s="166">
        <v>4.7</v>
      </c>
      <c r="S87" s="166">
        <v>2.95</v>
      </c>
      <c r="T87" s="168">
        <f t="shared" si="3"/>
        <v>0</v>
      </c>
    </row>
    <row r="88" spans="1:20" ht="26.25" customHeight="1" x14ac:dyDescent="0.35">
      <c r="A88" s="178"/>
      <c r="B88" s="179"/>
      <c r="C88" s="180"/>
      <c r="D88" s="180"/>
      <c r="E88" s="166">
        <v>5.66</v>
      </c>
      <c r="F88" s="166">
        <v>4.7</v>
      </c>
      <c r="G88" s="166">
        <v>2.95</v>
      </c>
      <c r="H88" s="167">
        <f t="shared" si="2"/>
        <v>0</v>
      </c>
      <c r="I88" s="226"/>
      <c r="J88" s="179"/>
      <c r="K88" s="180"/>
      <c r="L88" s="5"/>
      <c r="M88" s="5"/>
      <c r="N88" s="180"/>
      <c r="O88" s="225" t="str">
        <f>IF(N88&gt;0,IF(L88="","Inserire data in colonne L e M",IF(M88="","Inserire date in colonne L e N",IF(AND(K88="MANTENIMENTO A",N88&gt;(M88-L88+1)),"Errore  n. max  giorni! verificare periodo inserito",IF(AND(K88="MANTENIMENTO B",N88&gt;(M88-L88+1)),"Errore n. max giorni! verificare periodo inserito",IF(AND(K88="SEMIRESIDENZIALE",N88&gt;(NETWORKDAYS.INTL(L88,M88,11,'MENU TENDINA'!H$11:H$22))),"Errore n. max giorni! verificare periodo inserito",""))))),IF(AND(N88=0,K88&gt;0,L88&gt;0),"Inserire giorni in colonna N",""))</f>
        <v/>
      </c>
      <c r="P88" s="224" t="str">
        <f>IF(N88&gt;0,IF(K88="MANTENIMENTO A",M88-L88+1,IF(K88="MANTENIMENTO B",M88-L88+1,IF(K88="SEMIRESIDENZIALE",NETWORKDAYS.INTL(L88,M88,11,'MENU TENDINA'!H$11:H$22)))),"")</f>
        <v/>
      </c>
      <c r="Q88" s="166">
        <v>5.66</v>
      </c>
      <c r="R88" s="166">
        <v>4.7</v>
      </c>
      <c r="S88" s="166">
        <v>2.95</v>
      </c>
      <c r="T88" s="168">
        <f t="shared" si="3"/>
        <v>0</v>
      </c>
    </row>
    <row r="89" spans="1:20" ht="26.25" customHeight="1" x14ac:dyDescent="0.35">
      <c r="A89" s="178"/>
      <c r="B89" s="179"/>
      <c r="C89" s="180"/>
      <c r="D89" s="180"/>
      <c r="E89" s="166">
        <v>5.66</v>
      </c>
      <c r="F89" s="166">
        <v>4.7</v>
      </c>
      <c r="G89" s="166">
        <v>2.95</v>
      </c>
      <c r="H89" s="167">
        <f t="shared" si="2"/>
        <v>0</v>
      </c>
      <c r="I89" s="226"/>
      <c r="J89" s="179"/>
      <c r="K89" s="180"/>
      <c r="L89" s="5"/>
      <c r="M89" s="5"/>
      <c r="N89" s="180"/>
      <c r="O89" s="225" t="str">
        <f>IF(N89&gt;0,IF(L89="","Inserire data in colonne L e M",IF(M89="","Inserire date in colonne L e N",IF(AND(K89="MANTENIMENTO A",N89&gt;(M89-L89+1)),"Errore  n. max  giorni! verificare periodo inserito",IF(AND(K89="MANTENIMENTO B",N89&gt;(M89-L89+1)),"Errore n. max giorni! verificare periodo inserito",IF(AND(K89="SEMIRESIDENZIALE",N89&gt;(NETWORKDAYS.INTL(L89,M89,11,'MENU TENDINA'!H$11:H$22))),"Errore n. max giorni! verificare periodo inserito",""))))),IF(AND(N89=0,K89&gt;0,L89&gt;0),"Inserire giorni in colonna N",""))</f>
        <v/>
      </c>
      <c r="P89" s="224" t="str">
        <f>IF(N89&gt;0,IF(K89="MANTENIMENTO A",M89-L89+1,IF(K89="MANTENIMENTO B",M89-L89+1,IF(K89="SEMIRESIDENZIALE",NETWORKDAYS.INTL(L89,M89,11,'MENU TENDINA'!H$11:H$22)))),"")</f>
        <v/>
      </c>
      <c r="Q89" s="166">
        <v>5.66</v>
      </c>
      <c r="R89" s="166">
        <v>4.7</v>
      </c>
      <c r="S89" s="166">
        <v>2.95</v>
      </c>
      <c r="T89" s="168">
        <f t="shared" si="3"/>
        <v>0</v>
      </c>
    </row>
    <row r="90" spans="1:20" ht="26.25" customHeight="1" x14ac:dyDescent="0.35">
      <c r="A90" s="178"/>
      <c r="B90" s="179"/>
      <c r="C90" s="180"/>
      <c r="D90" s="180"/>
      <c r="E90" s="166">
        <v>5.66</v>
      </c>
      <c r="F90" s="166">
        <v>4.7</v>
      </c>
      <c r="G90" s="166">
        <v>2.95</v>
      </c>
      <c r="H90" s="167">
        <f t="shared" si="2"/>
        <v>0</v>
      </c>
      <c r="I90" s="226"/>
      <c r="J90" s="179"/>
      <c r="K90" s="180"/>
      <c r="L90" s="5"/>
      <c r="M90" s="5"/>
      <c r="N90" s="180"/>
      <c r="O90" s="225" t="str">
        <f>IF(N90&gt;0,IF(L90="","Inserire data in colonne L e M",IF(M90="","Inserire date in colonne L e N",IF(AND(K90="MANTENIMENTO A",N90&gt;(M90-L90+1)),"Errore  n. max  giorni! verificare periodo inserito",IF(AND(K90="MANTENIMENTO B",N90&gt;(M90-L90+1)),"Errore n. max giorni! verificare periodo inserito",IF(AND(K90="SEMIRESIDENZIALE",N90&gt;(NETWORKDAYS.INTL(L90,M90,11,'MENU TENDINA'!H$11:H$22))),"Errore n. max giorni! verificare periodo inserito",""))))),IF(AND(N90=0,K90&gt;0,L90&gt;0),"Inserire giorni in colonna N",""))</f>
        <v/>
      </c>
      <c r="P90" s="224" t="str">
        <f>IF(N90&gt;0,IF(K90="MANTENIMENTO A",M90-L90+1,IF(K90="MANTENIMENTO B",M90-L90+1,IF(K90="SEMIRESIDENZIALE",NETWORKDAYS.INTL(L90,M90,11,'MENU TENDINA'!H$11:H$22)))),"")</f>
        <v/>
      </c>
      <c r="Q90" s="166">
        <v>5.66</v>
      </c>
      <c r="R90" s="166">
        <v>4.7</v>
      </c>
      <c r="S90" s="166">
        <v>2.95</v>
      </c>
      <c r="T90" s="168">
        <f t="shared" si="3"/>
        <v>0</v>
      </c>
    </row>
    <row r="91" spans="1:20" ht="26.25" customHeight="1" x14ac:dyDescent="0.35">
      <c r="A91" s="178"/>
      <c r="B91" s="179"/>
      <c r="C91" s="180"/>
      <c r="D91" s="180"/>
      <c r="E91" s="166">
        <v>5.66</v>
      </c>
      <c r="F91" s="166">
        <v>4.7</v>
      </c>
      <c r="G91" s="166">
        <v>2.95</v>
      </c>
      <c r="H91" s="167">
        <f t="shared" si="2"/>
        <v>0</v>
      </c>
      <c r="I91" s="226"/>
      <c r="J91" s="179"/>
      <c r="K91" s="180"/>
      <c r="L91" s="5"/>
      <c r="M91" s="5"/>
      <c r="N91" s="180"/>
      <c r="O91" s="225" t="str">
        <f>IF(N91&gt;0,IF(L91="","Inserire data in colonne L e M",IF(M91="","Inserire date in colonne L e N",IF(AND(K91="MANTENIMENTO A",N91&gt;(M91-L91+1)),"Errore  n. max  giorni! verificare periodo inserito",IF(AND(K91="MANTENIMENTO B",N91&gt;(M91-L91+1)),"Errore n. max giorni! verificare periodo inserito",IF(AND(K91="SEMIRESIDENZIALE",N91&gt;(NETWORKDAYS.INTL(L91,M91,11,'MENU TENDINA'!H$11:H$22))),"Errore n. max giorni! verificare periodo inserito",""))))),IF(AND(N91=0,K91&gt;0,L91&gt;0),"Inserire giorni in colonna N",""))</f>
        <v/>
      </c>
      <c r="P91" s="224" t="str">
        <f>IF(N91&gt;0,IF(K91="MANTENIMENTO A",M91-L91+1,IF(K91="MANTENIMENTO B",M91-L91+1,IF(K91="SEMIRESIDENZIALE",NETWORKDAYS.INTL(L91,M91,11,'MENU TENDINA'!H$11:H$22)))),"")</f>
        <v/>
      </c>
      <c r="Q91" s="166">
        <v>5.66</v>
      </c>
      <c r="R91" s="166">
        <v>4.7</v>
      </c>
      <c r="S91" s="166">
        <v>2.95</v>
      </c>
      <c r="T91" s="168">
        <f t="shared" si="3"/>
        <v>0</v>
      </c>
    </row>
    <row r="92" spans="1:20" ht="26.25" customHeight="1" x14ac:dyDescent="0.35">
      <c r="A92" s="178"/>
      <c r="B92" s="179"/>
      <c r="C92" s="180"/>
      <c r="D92" s="180"/>
      <c r="E92" s="166">
        <v>5.66</v>
      </c>
      <c r="F92" s="166">
        <v>4.7</v>
      </c>
      <c r="G92" s="166">
        <v>2.95</v>
      </c>
      <c r="H92" s="167">
        <f t="shared" si="2"/>
        <v>0</v>
      </c>
      <c r="I92" s="226"/>
      <c r="J92" s="179"/>
      <c r="K92" s="180"/>
      <c r="L92" s="5"/>
      <c r="M92" s="5"/>
      <c r="N92" s="180"/>
      <c r="O92" s="225" t="str">
        <f>IF(N92&gt;0,IF(L92="","Inserire data in colonne L e M",IF(M92="","Inserire date in colonne L e N",IF(AND(K92="MANTENIMENTO A",N92&gt;(M92-L92+1)),"Errore  n. max  giorni! verificare periodo inserito",IF(AND(K92="MANTENIMENTO B",N92&gt;(M92-L92+1)),"Errore n. max giorni! verificare periodo inserito",IF(AND(K92="SEMIRESIDENZIALE",N92&gt;(NETWORKDAYS.INTL(L92,M92,11,'MENU TENDINA'!H$11:H$22))),"Errore n. max giorni! verificare periodo inserito",""))))),IF(AND(N92=0,K92&gt;0,L92&gt;0),"Inserire giorni in colonna N",""))</f>
        <v/>
      </c>
      <c r="P92" s="224" t="str">
        <f>IF(N92&gt;0,IF(K92="MANTENIMENTO A",M92-L92+1,IF(K92="MANTENIMENTO B",M92-L92+1,IF(K92="SEMIRESIDENZIALE",NETWORKDAYS.INTL(L92,M92,11,'MENU TENDINA'!H$11:H$22)))),"")</f>
        <v/>
      </c>
      <c r="Q92" s="166">
        <v>5.66</v>
      </c>
      <c r="R92" s="166">
        <v>4.7</v>
      </c>
      <c r="S92" s="166">
        <v>2.95</v>
      </c>
      <c r="T92" s="168">
        <f t="shared" si="3"/>
        <v>0</v>
      </c>
    </row>
    <row r="93" spans="1:20" ht="26.25" customHeight="1" x14ac:dyDescent="0.35">
      <c r="A93" s="178"/>
      <c r="B93" s="179"/>
      <c r="C93" s="180"/>
      <c r="D93" s="180"/>
      <c r="E93" s="166">
        <v>5.66</v>
      </c>
      <c r="F93" s="166">
        <v>4.7</v>
      </c>
      <c r="G93" s="166">
        <v>2.95</v>
      </c>
      <c r="H93" s="167">
        <f t="shared" si="2"/>
        <v>0</v>
      </c>
      <c r="I93" s="226"/>
      <c r="J93" s="179"/>
      <c r="K93" s="180"/>
      <c r="L93" s="5"/>
      <c r="M93" s="5"/>
      <c r="N93" s="180"/>
      <c r="O93" s="225" t="str">
        <f>IF(N93&gt;0,IF(L93="","Inserire data in colonne L e M",IF(M93="","Inserire date in colonne L e N",IF(AND(K93="MANTENIMENTO A",N93&gt;(M93-L93+1)),"Errore  n. max  giorni! verificare periodo inserito",IF(AND(K93="MANTENIMENTO B",N93&gt;(M93-L93+1)),"Errore n. max giorni! verificare periodo inserito",IF(AND(K93="SEMIRESIDENZIALE",N93&gt;(NETWORKDAYS.INTL(L93,M93,11,'MENU TENDINA'!H$11:H$22))),"Errore n. max giorni! verificare periodo inserito",""))))),IF(AND(N93=0,K93&gt;0,L93&gt;0),"Inserire giorni in colonna N",""))</f>
        <v/>
      </c>
      <c r="P93" s="224" t="str">
        <f>IF(N93&gt;0,IF(K93="MANTENIMENTO A",M93-L93+1,IF(K93="MANTENIMENTO B",M93-L93+1,IF(K93="SEMIRESIDENZIALE",NETWORKDAYS.INTL(L93,M93,11,'MENU TENDINA'!H$11:H$22)))),"")</f>
        <v/>
      </c>
      <c r="Q93" s="166">
        <v>5.66</v>
      </c>
      <c r="R93" s="166">
        <v>4.7</v>
      </c>
      <c r="S93" s="166">
        <v>2.95</v>
      </c>
      <c r="T93" s="168">
        <f t="shared" si="3"/>
        <v>0</v>
      </c>
    </row>
    <row r="94" spans="1:20" ht="26.25" customHeight="1" x14ac:dyDescent="0.35">
      <c r="A94" s="178"/>
      <c r="B94" s="179"/>
      <c r="C94" s="180"/>
      <c r="D94" s="180"/>
      <c r="E94" s="166">
        <v>5.66</v>
      </c>
      <c r="F94" s="166">
        <v>4.7</v>
      </c>
      <c r="G94" s="166">
        <v>2.95</v>
      </c>
      <c r="H94" s="167">
        <f t="shared" si="2"/>
        <v>0</v>
      </c>
      <c r="I94" s="226"/>
      <c r="J94" s="179"/>
      <c r="K94" s="180"/>
      <c r="L94" s="5"/>
      <c r="M94" s="5"/>
      <c r="N94" s="180"/>
      <c r="O94" s="225" t="str">
        <f>IF(N94&gt;0,IF(L94="","Inserire data in colonne L e M",IF(M94="","Inserire date in colonne L e N",IF(AND(K94="MANTENIMENTO A",N94&gt;(M94-L94+1)),"Errore  n. max  giorni! verificare periodo inserito",IF(AND(K94="MANTENIMENTO B",N94&gt;(M94-L94+1)),"Errore n. max giorni! verificare periodo inserito",IF(AND(K94="SEMIRESIDENZIALE",N94&gt;(NETWORKDAYS.INTL(L94,M94,11,'MENU TENDINA'!H$11:H$22))),"Errore n. max giorni! verificare periodo inserito",""))))),IF(AND(N94=0,K94&gt;0,L94&gt;0),"Inserire giorni in colonna N",""))</f>
        <v/>
      </c>
      <c r="P94" s="224" t="str">
        <f>IF(N94&gt;0,IF(K94="MANTENIMENTO A",M94-L94+1,IF(K94="MANTENIMENTO B",M94-L94+1,IF(K94="SEMIRESIDENZIALE",NETWORKDAYS.INTL(L94,M94,11,'MENU TENDINA'!H$11:H$22)))),"")</f>
        <v/>
      </c>
      <c r="Q94" s="166">
        <v>5.66</v>
      </c>
      <c r="R94" s="166">
        <v>4.7</v>
      </c>
      <c r="S94" s="166">
        <v>2.95</v>
      </c>
      <c r="T94" s="168">
        <f t="shared" si="3"/>
        <v>0</v>
      </c>
    </row>
    <row r="95" spans="1:20" ht="26.25" customHeight="1" x14ac:dyDescent="0.35">
      <c r="A95" s="178"/>
      <c r="B95" s="179"/>
      <c r="C95" s="180"/>
      <c r="D95" s="180"/>
      <c r="E95" s="166">
        <v>5.66</v>
      </c>
      <c r="F95" s="166">
        <v>4.7</v>
      </c>
      <c r="G95" s="166">
        <v>2.95</v>
      </c>
      <c r="H95" s="167">
        <f t="shared" si="2"/>
        <v>0</v>
      </c>
      <c r="I95" s="226"/>
      <c r="J95" s="179"/>
      <c r="K95" s="180"/>
      <c r="L95" s="5"/>
      <c r="M95" s="5"/>
      <c r="N95" s="180"/>
      <c r="O95" s="225" t="str">
        <f>IF(N95&gt;0,IF(L95="","Inserire data in colonne L e M",IF(M95="","Inserire date in colonne L e N",IF(AND(K95="MANTENIMENTO A",N95&gt;(M95-L95+1)),"Errore  n. max  giorni! verificare periodo inserito",IF(AND(K95="MANTENIMENTO B",N95&gt;(M95-L95+1)),"Errore n. max giorni! verificare periodo inserito",IF(AND(K95="SEMIRESIDENZIALE",N95&gt;(NETWORKDAYS.INTL(L95,M95,11,'MENU TENDINA'!H$11:H$22))),"Errore n. max giorni! verificare periodo inserito",""))))),IF(AND(N95=0,K95&gt;0,L95&gt;0),"Inserire giorni in colonna N",""))</f>
        <v/>
      </c>
      <c r="P95" s="224" t="str">
        <f>IF(N95&gt;0,IF(K95="MANTENIMENTO A",M95-L95+1,IF(K95="MANTENIMENTO B",M95-L95+1,IF(K95="SEMIRESIDENZIALE",NETWORKDAYS.INTL(L95,M95,11,'MENU TENDINA'!H$11:H$22)))),"")</f>
        <v/>
      </c>
      <c r="Q95" s="166">
        <v>5.66</v>
      </c>
      <c r="R95" s="166">
        <v>4.7</v>
      </c>
      <c r="S95" s="166">
        <v>2.95</v>
      </c>
      <c r="T95" s="168">
        <f t="shared" si="3"/>
        <v>0</v>
      </c>
    </row>
    <row r="96" spans="1:20" ht="26.25" customHeight="1" x14ac:dyDescent="0.35">
      <c r="A96" s="178"/>
      <c r="B96" s="179"/>
      <c r="C96" s="180"/>
      <c r="D96" s="180"/>
      <c r="E96" s="166">
        <v>5.66</v>
      </c>
      <c r="F96" s="166">
        <v>4.7</v>
      </c>
      <c r="G96" s="166">
        <v>2.95</v>
      </c>
      <c r="H96" s="167">
        <f t="shared" si="2"/>
        <v>0</v>
      </c>
      <c r="I96" s="226"/>
      <c r="J96" s="179"/>
      <c r="K96" s="180"/>
      <c r="L96" s="5"/>
      <c r="M96" s="5"/>
      <c r="N96" s="180"/>
      <c r="O96" s="225" t="str">
        <f>IF(N96&gt;0,IF(L96="","Inserire data in colonne L e M",IF(M96="","Inserire date in colonne L e N",IF(AND(K96="MANTENIMENTO A",N96&gt;(M96-L96+1)),"Errore  n. max  giorni! verificare periodo inserito",IF(AND(K96="MANTENIMENTO B",N96&gt;(M96-L96+1)),"Errore n. max giorni! verificare periodo inserito",IF(AND(K96="SEMIRESIDENZIALE",N96&gt;(NETWORKDAYS.INTL(L96,M96,11,'MENU TENDINA'!H$11:H$22))),"Errore n. max giorni! verificare periodo inserito",""))))),IF(AND(N96=0,K96&gt;0,L96&gt;0),"Inserire giorni in colonna N",""))</f>
        <v/>
      </c>
      <c r="P96" s="224" t="str">
        <f>IF(N96&gt;0,IF(K96="MANTENIMENTO A",M96-L96+1,IF(K96="MANTENIMENTO B",M96-L96+1,IF(K96="SEMIRESIDENZIALE",NETWORKDAYS.INTL(L96,M96,11,'MENU TENDINA'!H$11:H$22)))),"")</f>
        <v/>
      </c>
      <c r="Q96" s="166">
        <v>5.66</v>
      </c>
      <c r="R96" s="166">
        <v>4.7</v>
      </c>
      <c r="S96" s="166">
        <v>2.95</v>
      </c>
      <c r="T96" s="168">
        <f t="shared" si="3"/>
        <v>0</v>
      </c>
    </row>
    <row r="97" spans="1:20" ht="26.25" customHeight="1" x14ac:dyDescent="0.35">
      <c r="A97" s="178"/>
      <c r="B97" s="179"/>
      <c r="C97" s="180"/>
      <c r="D97" s="180"/>
      <c r="E97" s="166">
        <v>5.66</v>
      </c>
      <c r="F97" s="166">
        <v>4.7</v>
      </c>
      <c r="G97" s="166">
        <v>2.95</v>
      </c>
      <c r="H97" s="167">
        <f t="shared" si="2"/>
        <v>0</v>
      </c>
      <c r="I97" s="226"/>
      <c r="J97" s="179"/>
      <c r="K97" s="180"/>
      <c r="L97" s="5"/>
      <c r="M97" s="5"/>
      <c r="N97" s="180"/>
      <c r="O97" s="225" t="str">
        <f>IF(N97&gt;0,IF(L97="","Inserire data in colonne L e M",IF(M97="","Inserire date in colonne L e N",IF(AND(K97="MANTENIMENTO A",N97&gt;(M97-L97+1)),"Errore  n. max  giorni! verificare periodo inserito",IF(AND(K97="MANTENIMENTO B",N97&gt;(M97-L97+1)),"Errore n. max giorni! verificare periodo inserito",IF(AND(K97="SEMIRESIDENZIALE",N97&gt;(NETWORKDAYS.INTL(L97,M97,11,'MENU TENDINA'!H$11:H$22))),"Errore n. max giorni! verificare periodo inserito",""))))),IF(AND(N97=0,K97&gt;0,L97&gt;0),"Inserire giorni in colonna N",""))</f>
        <v/>
      </c>
      <c r="P97" s="224" t="str">
        <f>IF(N97&gt;0,IF(K97="MANTENIMENTO A",M97-L97+1,IF(K97="MANTENIMENTO B",M97-L97+1,IF(K97="SEMIRESIDENZIALE",NETWORKDAYS.INTL(L97,M97,11,'MENU TENDINA'!H$11:H$22)))),"")</f>
        <v/>
      </c>
      <c r="Q97" s="166">
        <v>5.66</v>
      </c>
      <c r="R97" s="166">
        <v>4.7</v>
      </c>
      <c r="S97" s="166">
        <v>2.95</v>
      </c>
      <c r="T97" s="168">
        <f t="shared" si="3"/>
        <v>0</v>
      </c>
    </row>
    <row r="98" spans="1:20" ht="26.25" customHeight="1" x14ac:dyDescent="0.35">
      <c r="A98" s="178"/>
      <c r="B98" s="179"/>
      <c r="C98" s="180"/>
      <c r="D98" s="180"/>
      <c r="E98" s="166">
        <v>5.66</v>
      </c>
      <c r="F98" s="166">
        <v>4.7</v>
      </c>
      <c r="G98" s="166">
        <v>2.95</v>
      </c>
      <c r="H98" s="167">
        <f t="shared" si="2"/>
        <v>0</v>
      </c>
      <c r="I98" s="226"/>
      <c r="J98" s="179"/>
      <c r="K98" s="180"/>
      <c r="L98" s="5"/>
      <c r="M98" s="5"/>
      <c r="N98" s="180"/>
      <c r="O98" s="225" t="str">
        <f>IF(N98&gt;0,IF(L98="","Inserire data in colonne L e M",IF(M98="","Inserire date in colonne L e N",IF(AND(K98="MANTENIMENTO A",N98&gt;(M98-L98+1)),"Errore  n. max  giorni! verificare periodo inserito",IF(AND(K98="MANTENIMENTO B",N98&gt;(M98-L98+1)),"Errore n. max giorni! verificare periodo inserito",IF(AND(K98="SEMIRESIDENZIALE",N98&gt;(NETWORKDAYS.INTL(L98,M98,11,'MENU TENDINA'!H$11:H$22))),"Errore n. max giorni! verificare periodo inserito",""))))),IF(AND(N98=0,K98&gt;0,L98&gt;0),"Inserire giorni in colonna N",""))</f>
        <v/>
      </c>
      <c r="P98" s="224" t="str">
        <f>IF(N98&gt;0,IF(K98="MANTENIMENTO A",M98-L98+1,IF(K98="MANTENIMENTO B",M98-L98+1,IF(K98="SEMIRESIDENZIALE",NETWORKDAYS.INTL(L98,M98,11,'MENU TENDINA'!H$11:H$22)))),"")</f>
        <v/>
      </c>
      <c r="Q98" s="166">
        <v>5.66</v>
      </c>
      <c r="R98" s="166">
        <v>4.7</v>
      </c>
      <c r="S98" s="166">
        <v>2.95</v>
      </c>
      <c r="T98" s="168">
        <f t="shared" si="3"/>
        <v>0</v>
      </c>
    </row>
    <row r="99" spans="1:20" ht="26.25" customHeight="1" x14ac:dyDescent="0.35">
      <c r="A99" s="178"/>
      <c r="B99" s="179"/>
      <c r="C99" s="180"/>
      <c r="D99" s="180"/>
      <c r="E99" s="166">
        <v>5.66</v>
      </c>
      <c r="F99" s="166">
        <v>4.7</v>
      </c>
      <c r="G99" s="166">
        <v>2.95</v>
      </c>
      <c r="H99" s="167">
        <f t="shared" si="2"/>
        <v>0</v>
      </c>
      <c r="I99" s="226"/>
      <c r="J99" s="179"/>
      <c r="K99" s="180"/>
      <c r="L99" s="5"/>
      <c r="M99" s="5"/>
      <c r="N99" s="180"/>
      <c r="O99" s="225" t="str">
        <f>IF(N99&gt;0,IF(L99="","Inserire data in colonne L e M",IF(M99="","Inserire date in colonne L e N",IF(AND(K99="MANTENIMENTO A",N99&gt;(M99-L99+1)),"Errore  n. max  giorni! verificare periodo inserito",IF(AND(K99="MANTENIMENTO B",N99&gt;(M99-L99+1)),"Errore n. max giorni! verificare periodo inserito",IF(AND(K99="SEMIRESIDENZIALE",N99&gt;(NETWORKDAYS.INTL(L99,M99,11,'MENU TENDINA'!H$11:H$22))),"Errore n. max giorni! verificare periodo inserito",""))))),IF(AND(N99=0,K99&gt;0,L99&gt;0),"Inserire giorni in colonna N",""))</f>
        <v/>
      </c>
      <c r="P99" s="224" t="str">
        <f>IF(N99&gt;0,IF(K99="MANTENIMENTO A",M99-L99+1,IF(K99="MANTENIMENTO B",M99-L99+1,IF(K99="SEMIRESIDENZIALE",NETWORKDAYS.INTL(L99,M99,11,'MENU TENDINA'!H$11:H$22)))),"")</f>
        <v/>
      </c>
      <c r="Q99" s="166">
        <v>5.66</v>
      </c>
      <c r="R99" s="166">
        <v>4.7</v>
      </c>
      <c r="S99" s="166">
        <v>2.95</v>
      </c>
      <c r="T99" s="168">
        <f t="shared" si="3"/>
        <v>0</v>
      </c>
    </row>
    <row r="100" spans="1:20" ht="26.25" customHeight="1" x14ac:dyDescent="0.35">
      <c r="A100" s="178"/>
      <c r="B100" s="179"/>
      <c r="C100" s="180"/>
      <c r="D100" s="180"/>
      <c r="E100" s="166">
        <v>5.66</v>
      </c>
      <c r="F100" s="166">
        <v>4.7</v>
      </c>
      <c r="G100" s="166">
        <v>2.95</v>
      </c>
      <c r="H100" s="167">
        <f t="shared" si="2"/>
        <v>0</v>
      </c>
      <c r="I100" s="226"/>
      <c r="J100" s="179"/>
      <c r="K100" s="180"/>
      <c r="L100" s="5"/>
      <c r="M100" s="5"/>
      <c r="N100" s="180"/>
      <c r="O100" s="225" t="str">
        <f>IF(N100&gt;0,IF(L100="","Inserire data in colonne L e M",IF(M100="","Inserire date in colonne L e N",IF(AND(K100="MANTENIMENTO A",N100&gt;(M100-L100+1)),"Errore  n. max  giorni! verificare periodo inserito",IF(AND(K100="MANTENIMENTO B",N100&gt;(M100-L100+1)),"Errore n. max giorni! verificare periodo inserito",IF(AND(K100="SEMIRESIDENZIALE",N100&gt;(NETWORKDAYS.INTL(L100,M100,11,'MENU TENDINA'!H$11:H$22))),"Errore n. max giorni! verificare periodo inserito",""))))),IF(AND(N100=0,K100&gt;0,L100&gt;0),"Inserire giorni in colonna N",""))</f>
        <v/>
      </c>
      <c r="P100" s="224" t="str">
        <f>IF(N100&gt;0,IF(K100="MANTENIMENTO A",M100-L100+1,IF(K100="MANTENIMENTO B",M100-L100+1,IF(K100="SEMIRESIDENZIALE",NETWORKDAYS.INTL(L100,M100,11,'MENU TENDINA'!H$11:H$22)))),"")</f>
        <v/>
      </c>
      <c r="Q100" s="166">
        <v>5.66</v>
      </c>
      <c r="R100" s="166">
        <v>4.7</v>
      </c>
      <c r="S100" s="166">
        <v>2.95</v>
      </c>
      <c r="T100" s="168">
        <f t="shared" si="3"/>
        <v>0</v>
      </c>
    </row>
    <row r="101" spans="1:20" ht="26.25" customHeight="1" x14ac:dyDescent="0.35">
      <c r="A101" s="178"/>
      <c r="B101" s="179"/>
      <c r="C101" s="180"/>
      <c r="D101" s="180"/>
      <c r="E101" s="166">
        <v>5.66</v>
      </c>
      <c r="F101" s="166">
        <v>4.7</v>
      </c>
      <c r="G101" s="166">
        <v>2.95</v>
      </c>
      <c r="H101" s="167">
        <f t="shared" si="2"/>
        <v>0</v>
      </c>
      <c r="I101" s="226"/>
      <c r="J101" s="179"/>
      <c r="K101" s="180"/>
      <c r="L101" s="5"/>
      <c r="M101" s="5"/>
      <c r="N101" s="180"/>
      <c r="O101" s="225" t="str">
        <f>IF(N101&gt;0,IF(L101="","Inserire data in colonne L e M",IF(M101="","Inserire date in colonne L e N",IF(AND(K101="MANTENIMENTO A",N101&gt;(M101-L101+1)),"Errore  n. max  giorni! verificare periodo inserito",IF(AND(K101="MANTENIMENTO B",N101&gt;(M101-L101+1)),"Errore n. max giorni! verificare periodo inserito",IF(AND(K101="SEMIRESIDENZIALE",N101&gt;(NETWORKDAYS.INTL(L101,M101,11,'MENU TENDINA'!H$11:H$22))),"Errore n. max giorni! verificare periodo inserito",""))))),IF(AND(N101=0,K101&gt;0,L101&gt;0),"Inserire giorni in colonna N",""))</f>
        <v/>
      </c>
      <c r="P101" s="224" t="str">
        <f>IF(N101&gt;0,IF(K101="MANTENIMENTO A",M101-L101+1,IF(K101="MANTENIMENTO B",M101-L101+1,IF(K101="SEMIRESIDENZIALE",NETWORKDAYS.INTL(L101,M101,11,'MENU TENDINA'!H$11:H$22)))),"")</f>
        <v/>
      </c>
      <c r="Q101" s="166">
        <v>5.66</v>
      </c>
      <c r="R101" s="166">
        <v>4.7</v>
      </c>
      <c r="S101" s="166">
        <v>2.95</v>
      </c>
      <c r="T101" s="168">
        <f t="shared" si="3"/>
        <v>0</v>
      </c>
    </row>
    <row r="102" spans="1:20" ht="26.25" customHeight="1" x14ac:dyDescent="0.35">
      <c r="A102" s="178"/>
      <c r="B102" s="179"/>
      <c r="C102" s="180"/>
      <c r="D102" s="180"/>
      <c r="E102" s="166">
        <v>5.66</v>
      </c>
      <c r="F102" s="166">
        <v>4.7</v>
      </c>
      <c r="G102" s="166">
        <v>2.95</v>
      </c>
      <c r="H102" s="167">
        <f t="shared" si="2"/>
        <v>0</v>
      </c>
      <c r="I102" s="226"/>
      <c r="J102" s="179"/>
      <c r="K102" s="180"/>
      <c r="L102" s="5"/>
      <c r="M102" s="5"/>
      <c r="N102" s="180"/>
      <c r="O102" s="225" t="str">
        <f>IF(N102&gt;0,IF(L102="","Inserire data in colonne L e M",IF(M102="","Inserire date in colonne L e N",IF(AND(K102="MANTENIMENTO A",N102&gt;(M102-L102+1)),"Errore  n. max  giorni! verificare periodo inserito",IF(AND(K102="MANTENIMENTO B",N102&gt;(M102-L102+1)),"Errore n. max giorni! verificare periodo inserito",IF(AND(K102="SEMIRESIDENZIALE",N102&gt;(NETWORKDAYS.INTL(L102,M102,11,'MENU TENDINA'!H$11:H$22))),"Errore n. max giorni! verificare periodo inserito",""))))),IF(AND(N102=0,K102&gt;0,L102&gt;0),"Inserire giorni in colonna N",""))</f>
        <v/>
      </c>
      <c r="P102" s="224" t="str">
        <f>IF(N102&gt;0,IF(K102="MANTENIMENTO A",M102-L102+1,IF(K102="MANTENIMENTO B",M102-L102+1,IF(K102="SEMIRESIDENZIALE",NETWORKDAYS.INTL(L102,M102,11,'MENU TENDINA'!H$11:H$22)))),"")</f>
        <v/>
      </c>
      <c r="Q102" s="166">
        <v>5.66</v>
      </c>
      <c r="R102" s="166">
        <v>4.7</v>
      </c>
      <c r="S102" s="166">
        <v>2.95</v>
      </c>
      <c r="T102" s="168">
        <f t="shared" si="3"/>
        <v>0</v>
      </c>
    </row>
    <row r="103" spans="1:20" ht="26.25" customHeight="1" x14ac:dyDescent="0.35">
      <c r="A103" s="178"/>
      <c r="B103" s="179"/>
      <c r="C103" s="180"/>
      <c r="D103" s="180"/>
      <c r="E103" s="166">
        <v>5.66</v>
      </c>
      <c r="F103" s="166">
        <v>4.7</v>
      </c>
      <c r="G103" s="166">
        <v>2.95</v>
      </c>
      <c r="H103" s="167">
        <f t="shared" si="2"/>
        <v>0</v>
      </c>
      <c r="I103" s="226"/>
      <c r="J103" s="179"/>
      <c r="K103" s="180"/>
      <c r="L103" s="5"/>
      <c r="M103" s="5"/>
      <c r="N103" s="180"/>
      <c r="O103" s="225" t="str">
        <f>IF(N103&gt;0,IF(L103="","Inserire data in colonne L e M",IF(M103="","Inserire date in colonne L e N",IF(AND(K103="MANTENIMENTO A",N103&gt;(M103-L103+1)),"Errore  n. max  giorni! verificare periodo inserito",IF(AND(K103="MANTENIMENTO B",N103&gt;(M103-L103+1)),"Errore n. max giorni! verificare periodo inserito",IF(AND(K103="SEMIRESIDENZIALE",N103&gt;(NETWORKDAYS.INTL(L103,M103,11,'MENU TENDINA'!H$11:H$22))),"Errore n. max giorni! verificare periodo inserito",""))))),IF(AND(N103=0,K103&gt;0,L103&gt;0),"Inserire giorni in colonna N",""))</f>
        <v/>
      </c>
      <c r="P103" s="224" t="str">
        <f>IF(N103&gt;0,IF(K103="MANTENIMENTO A",M103-L103+1,IF(K103="MANTENIMENTO B",M103-L103+1,IF(K103="SEMIRESIDENZIALE",NETWORKDAYS.INTL(L103,M103,11,'MENU TENDINA'!H$11:H$22)))),"")</f>
        <v/>
      </c>
      <c r="Q103" s="166">
        <v>5.66</v>
      </c>
      <c r="R103" s="166">
        <v>4.7</v>
      </c>
      <c r="S103" s="166">
        <v>2.95</v>
      </c>
      <c r="T103" s="168">
        <f t="shared" si="3"/>
        <v>0</v>
      </c>
    </row>
    <row r="104" spans="1:20" ht="26.25" customHeight="1" x14ac:dyDescent="0.35">
      <c r="A104" s="178"/>
      <c r="B104" s="179"/>
      <c r="C104" s="180"/>
      <c r="D104" s="180"/>
      <c r="E104" s="166">
        <v>5.66</v>
      </c>
      <c r="F104" s="166">
        <v>4.7</v>
      </c>
      <c r="G104" s="166">
        <v>2.95</v>
      </c>
      <c r="H104" s="167">
        <f t="shared" si="2"/>
        <v>0</v>
      </c>
      <c r="I104" s="226"/>
      <c r="J104" s="179"/>
      <c r="K104" s="180"/>
      <c r="L104" s="5"/>
      <c r="M104" s="5"/>
      <c r="N104" s="180"/>
      <c r="O104" s="225" t="str">
        <f>IF(N104&gt;0,IF(L104="","Inserire data in colonne L e M",IF(M104="","Inserire date in colonne L e N",IF(AND(K104="MANTENIMENTO A",N104&gt;(M104-L104+1)),"Errore  n. max  giorni! verificare periodo inserito",IF(AND(K104="MANTENIMENTO B",N104&gt;(M104-L104+1)),"Errore n. max giorni! verificare periodo inserito",IF(AND(K104="SEMIRESIDENZIALE",N104&gt;(NETWORKDAYS.INTL(L104,M104,11,'MENU TENDINA'!H$11:H$22))),"Errore n. max giorni! verificare periodo inserito",""))))),IF(AND(N104=0,K104&gt;0,L104&gt;0),"Inserire giorni in colonna N",""))</f>
        <v/>
      </c>
      <c r="P104" s="224" t="str">
        <f>IF(N104&gt;0,IF(K104="MANTENIMENTO A",M104-L104+1,IF(K104="MANTENIMENTO B",M104-L104+1,IF(K104="SEMIRESIDENZIALE",NETWORKDAYS.INTL(L104,M104,11,'MENU TENDINA'!H$11:H$22)))),"")</f>
        <v/>
      </c>
      <c r="Q104" s="166">
        <v>5.66</v>
      </c>
      <c r="R104" s="166">
        <v>4.7</v>
      </c>
      <c r="S104" s="166">
        <v>2.95</v>
      </c>
      <c r="T104" s="168">
        <f t="shared" si="3"/>
        <v>0</v>
      </c>
    </row>
    <row r="105" spans="1:20" ht="26.25" customHeight="1" x14ac:dyDescent="0.35">
      <c r="A105" s="178"/>
      <c r="B105" s="179"/>
      <c r="C105" s="180"/>
      <c r="D105" s="180"/>
      <c r="E105" s="166">
        <v>5.66</v>
      </c>
      <c r="F105" s="166">
        <v>4.7</v>
      </c>
      <c r="G105" s="166">
        <v>2.95</v>
      </c>
      <c r="H105" s="167">
        <f t="shared" si="2"/>
        <v>0</v>
      </c>
      <c r="I105" s="226"/>
      <c r="J105" s="179"/>
      <c r="K105" s="180"/>
      <c r="L105" s="5"/>
      <c r="M105" s="5"/>
      <c r="N105" s="180"/>
      <c r="O105" s="225" t="str">
        <f>IF(N105&gt;0,IF(L105="","Inserire data in colonne L e M",IF(M105="","Inserire date in colonne L e N",IF(AND(K105="MANTENIMENTO A",N105&gt;(M105-L105+1)),"Errore  n. max  giorni! verificare periodo inserito",IF(AND(K105="MANTENIMENTO B",N105&gt;(M105-L105+1)),"Errore n. max giorni! verificare periodo inserito",IF(AND(K105="SEMIRESIDENZIALE",N105&gt;(NETWORKDAYS.INTL(L105,M105,11,'MENU TENDINA'!H$11:H$22))),"Errore n. max giorni! verificare periodo inserito",""))))),IF(AND(N105=0,K105&gt;0,L105&gt;0),"Inserire giorni in colonna N",""))</f>
        <v/>
      </c>
      <c r="P105" s="224" t="str">
        <f>IF(N105&gt;0,IF(K105="MANTENIMENTO A",M105-L105+1,IF(K105="MANTENIMENTO B",M105-L105+1,IF(K105="SEMIRESIDENZIALE",NETWORKDAYS.INTL(L105,M105,11,'MENU TENDINA'!H$11:H$22)))),"")</f>
        <v/>
      </c>
      <c r="Q105" s="166">
        <v>5.66</v>
      </c>
      <c r="R105" s="166">
        <v>4.7</v>
      </c>
      <c r="S105" s="166">
        <v>2.95</v>
      </c>
      <c r="T105" s="168">
        <f t="shared" si="3"/>
        <v>0</v>
      </c>
    </row>
    <row r="106" spans="1:20" ht="26.25" customHeight="1" x14ac:dyDescent="0.35">
      <c r="A106" s="178"/>
      <c r="B106" s="179"/>
      <c r="C106" s="180"/>
      <c r="D106" s="180"/>
      <c r="E106" s="166">
        <v>5.66</v>
      </c>
      <c r="F106" s="166">
        <v>4.7</v>
      </c>
      <c r="G106" s="166">
        <v>2.95</v>
      </c>
      <c r="H106" s="167">
        <f t="shared" si="2"/>
        <v>0</v>
      </c>
      <c r="I106" s="226"/>
      <c r="J106" s="179"/>
      <c r="K106" s="180"/>
      <c r="L106" s="5"/>
      <c r="M106" s="5"/>
      <c r="N106" s="180"/>
      <c r="O106" s="225" t="str">
        <f>IF(N106&gt;0,IF(L106="","Inserire data in colonne L e M",IF(M106="","Inserire date in colonne L e N",IF(AND(K106="MANTENIMENTO A",N106&gt;(M106-L106+1)),"Errore  n. max  giorni! verificare periodo inserito",IF(AND(K106="MANTENIMENTO B",N106&gt;(M106-L106+1)),"Errore n. max giorni! verificare periodo inserito",IF(AND(K106="SEMIRESIDENZIALE",N106&gt;(NETWORKDAYS.INTL(L106,M106,11,'MENU TENDINA'!H$11:H$22))),"Errore n. max giorni! verificare periodo inserito",""))))),IF(AND(N106=0,K106&gt;0,L106&gt;0),"Inserire giorni in colonna N",""))</f>
        <v/>
      </c>
      <c r="P106" s="224" t="str">
        <f>IF(N106&gt;0,IF(K106="MANTENIMENTO A",M106-L106+1,IF(K106="MANTENIMENTO B",M106-L106+1,IF(K106="SEMIRESIDENZIALE",NETWORKDAYS.INTL(L106,M106,11,'MENU TENDINA'!H$11:H$22)))),"")</f>
        <v/>
      </c>
      <c r="Q106" s="166">
        <v>5.66</v>
      </c>
      <c r="R106" s="166">
        <v>4.7</v>
      </c>
      <c r="S106" s="166">
        <v>2.95</v>
      </c>
      <c r="T106" s="168">
        <f t="shared" si="3"/>
        <v>0</v>
      </c>
    </row>
    <row r="107" spans="1:20" ht="26.25" customHeight="1" x14ac:dyDescent="0.35">
      <c r="A107" s="178"/>
      <c r="B107" s="179"/>
      <c r="C107" s="180"/>
      <c r="D107" s="180"/>
      <c r="E107" s="166">
        <v>5.66</v>
      </c>
      <c r="F107" s="166">
        <v>4.7</v>
      </c>
      <c r="G107" s="166">
        <v>2.95</v>
      </c>
      <c r="H107" s="167">
        <f t="shared" si="2"/>
        <v>0</v>
      </c>
      <c r="I107" s="226"/>
      <c r="J107" s="179"/>
      <c r="K107" s="180"/>
      <c r="L107" s="5"/>
      <c r="M107" s="5"/>
      <c r="N107" s="180"/>
      <c r="O107" s="225" t="str">
        <f>IF(N107&gt;0,IF(L107="","Inserire data in colonne L e M",IF(M107="","Inserire date in colonne L e N",IF(AND(K107="MANTENIMENTO A",N107&gt;(M107-L107+1)),"Errore  n. max  giorni! verificare periodo inserito",IF(AND(K107="MANTENIMENTO B",N107&gt;(M107-L107+1)),"Errore n. max giorni! verificare periodo inserito",IF(AND(K107="SEMIRESIDENZIALE",N107&gt;(NETWORKDAYS.INTL(L107,M107,11,'MENU TENDINA'!H$11:H$22))),"Errore n. max giorni! verificare periodo inserito",""))))),IF(AND(N107=0,K107&gt;0,L107&gt;0),"Inserire giorni in colonna N",""))</f>
        <v/>
      </c>
      <c r="P107" s="224" t="str">
        <f>IF(N107&gt;0,IF(K107="MANTENIMENTO A",M107-L107+1,IF(K107="MANTENIMENTO B",M107-L107+1,IF(K107="SEMIRESIDENZIALE",NETWORKDAYS.INTL(L107,M107,11,'MENU TENDINA'!H$11:H$22)))),"")</f>
        <v/>
      </c>
      <c r="Q107" s="166">
        <v>5.66</v>
      </c>
      <c r="R107" s="166">
        <v>4.7</v>
      </c>
      <c r="S107" s="166">
        <v>2.95</v>
      </c>
      <c r="T107" s="168">
        <f t="shared" si="3"/>
        <v>0</v>
      </c>
    </row>
    <row r="108" spans="1:20" ht="26.25" customHeight="1" x14ac:dyDescent="0.35">
      <c r="A108" s="178"/>
      <c r="B108" s="179"/>
      <c r="C108" s="180"/>
      <c r="D108" s="180"/>
      <c r="E108" s="166">
        <v>5.66</v>
      </c>
      <c r="F108" s="166">
        <v>4.7</v>
      </c>
      <c r="G108" s="166">
        <v>2.95</v>
      </c>
      <c r="H108" s="167">
        <f t="shared" si="2"/>
        <v>0</v>
      </c>
      <c r="I108" s="226"/>
      <c r="J108" s="179"/>
      <c r="K108" s="180"/>
      <c r="L108" s="5"/>
      <c r="M108" s="5"/>
      <c r="N108" s="180"/>
      <c r="O108" s="225" t="str">
        <f>IF(N108&gt;0,IF(L108="","Inserire data in colonne L e M",IF(M108="","Inserire date in colonne L e N",IF(AND(K108="MANTENIMENTO A",N108&gt;(M108-L108+1)),"Errore  n. max  giorni! verificare periodo inserito",IF(AND(K108="MANTENIMENTO B",N108&gt;(M108-L108+1)),"Errore n. max giorni! verificare periodo inserito",IF(AND(K108="SEMIRESIDENZIALE",N108&gt;(NETWORKDAYS.INTL(L108,M108,11,'MENU TENDINA'!H$11:H$22))),"Errore n. max giorni! verificare periodo inserito",""))))),IF(AND(N108=0,K108&gt;0,L108&gt;0),"Inserire giorni in colonna N",""))</f>
        <v/>
      </c>
      <c r="P108" s="224" t="str">
        <f>IF(N108&gt;0,IF(K108="MANTENIMENTO A",M108-L108+1,IF(K108="MANTENIMENTO B",M108-L108+1,IF(K108="SEMIRESIDENZIALE",NETWORKDAYS.INTL(L108,M108,11,'MENU TENDINA'!H$11:H$22)))),"")</f>
        <v/>
      </c>
      <c r="Q108" s="166">
        <v>5.66</v>
      </c>
      <c r="R108" s="166">
        <v>4.7</v>
      </c>
      <c r="S108" s="166">
        <v>2.95</v>
      </c>
      <c r="T108" s="168">
        <f t="shared" si="3"/>
        <v>0</v>
      </c>
    </row>
    <row r="109" spans="1:20" ht="26.25" customHeight="1" x14ac:dyDescent="0.35">
      <c r="A109" s="178"/>
      <c r="B109" s="179"/>
      <c r="C109" s="180"/>
      <c r="D109" s="180"/>
      <c r="E109" s="166">
        <v>5.66</v>
      </c>
      <c r="F109" s="166">
        <v>4.7</v>
      </c>
      <c r="G109" s="166">
        <v>2.95</v>
      </c>
      <c r="H109" s="167">
        <f t="shared" si="2"/>
        <v>0</v>
      </c>
      <c r="I109" s="226"/>
      <c r="J109" s="179"/>
      <c r="K109" s="180"/>
      <c r="L109" s="5"/>
      <c r="M109" s="5"/>
      <c r="N109" s="180"/>
      <c r="O109" s="225" t="str">
        <f>IF(N109&gt;0,IF(L109="","Inserire data in colonne L e M",IF(M109="","Inserire date in colonne L e N",IF(AND(K109="MANTENIMENTO A",N109&gt;(M109-L109+1)),"Errore  n. max  giorni! verificare periodo inserito",IF(AND(K109="MANTENIMENTO B",N109&gt;(M109-L109+1)),"Errore n. max giorni! verificare periodo inserito",IF(AND(K109="SEMIRESIDENZIALE",N109&gt;(NETWORKDAYS.INTL(L109,M109,11,'MENU TENDINA'!H$11:H$22))),"Errore n. max giorni! verificare periodo inserito",""))))),IF(AND(N109=0,K109&gt;0,L109&gt;0),"Inserire giorni in colonna N",""))</f>
        <v/>
      </c>
      <c r="P109" s="224" t="str">
        <f>IF(N109&gt;0,IF(K109="MANTENIMENTO A",M109-L109+1,IF(K109="MANTENIMENTO B",M109-L109+1,IF(K109="SEMIRESIDENZIALE",NETWORKDAYS.INTL(L109,M109,11,'MENU TENDINA'!H$11:H$22)))),"")</f>
        <v/>
      </c>
      <c r="Q109" s="166">
        <v>5.66</v>
      </c>
      <c r="R109" s="166">
        <v>4.7</v>
      </c>
      <c r="S109" s="166">
        <v>2.95</v>
      </c>
      <c r="T109" s="168">
        <f t="shared" si="3"/>
        <v>0</v>
      </c>
    </row>
    <row r="110" spans="1:20" ht="26.25" customHeight="1" x14ac:dyDescent="0.35">
      <c r="A110" s="178"/>
      <c r="B110" s="179"/>
      <c r="C110" s="180"/>
      <c r="D110" s="180"/>
      <c r="E110" s="166">
        <v>5.66</v>
      </c>
      <c r="F110" s="166">
        <v>4.7</v>
      </c>
      <c r="G110" s="166">
        <v>2.95</v>
      </c>
      <c r="H110" s="167">
        <f t="shared" si="2"/>
        <v>0</v>
      </c>
      <c r="I110" s="226"/>
      <c r="J110" s="179"/>
      <c r="K110" s="180"/>
      <c r="L110" s="5"/>
      <c r="M110" s="5"/>
      <c r="N110" s="180"/>
      <c r="O110" s="225" t="str">
        <f>IF(N110&gt;0,IF(L110="","Inserire data in colonne L e M",IF(M110="","Inserire date in colonne L e N",IF(AND(K110="MANTENIMENTO A",N110&gt;(M110-L110+1)),"Errore  n. max  giorni! verificare periodo inserito",IF(AND(K110="MANTENIMENTO B",N110&gt;(M110-L110+1)),"Errore n. max giorni! verificare periodo inserito",IF(AND(K110="SEMIRESIDENZIALE",N110&gt;(NETWORKDAYS.INTL(L110,M110,11,'MENU TENDINA'!H$11:H$22))),"Errore n. max giorni! verificare periodo inserito",""))))),IF(AND(N110=0,K110&gt;0,L110&gt;0),"Inserire giorni in colonna N",""))</f>
        <v/>
      </c>
      <c r="P110" s="224" t="str">
        <f>IF(N110&gt;0,IF(K110="MANTENIMENTO A",M110-L110+1,IF(K110="MANTENIMENTO B",M110-L110+1,IF(K110="SEMIRESIDENZIALE",NETWORKDAYS.INTL(L110,M110,11,'MENU TENDINA'!H$11:H$22)))),"")</f>
        <v/>
      </c>
      <c r="Q110" s="166">
        <v>5.66</v>
      </c>
      <c r="R110" s="166">
        <v>4.7</v>
      </c>
      <c r="S110" s="166">
        <v>2.95</v>
      </c>
      <c r="T110" s="168">
        <f t="shared" si="3"/>
        <v>0</v>
      </c>
    </row>
    <row r="111" spans="1:20" ht="26.25" customHeight="1" x14ac:dyDescent="0.35">
      <c r="A111" s="178"/>
      <c r="B111" s="179"/>
      <c r="C111" s="180"/>
      <c r="D111" s="180"/>
      <c r="E111" s="166">
        <v>5.66</v>
      </c>
      <c r="F111" s="166">
        <v>4.7</v>
      </c>
      <c r="G111" s="166">
        <v>2.95</v>
      </c>
      <c r="H111" s="167">
        <f t="shared" si="2"/>
        <v>0</v>
      </c>
      <c r="I111" s="226"/>
      <c r="J111" s="179"/>
      <c r="K111" s="180"/>
      <c r="L111" s="5"/>
      <c r="M111" s="5"/>
      <c r="N111" s="180"/>
      <c r="O111" s="225" t="str">
        <f>IF(N111&gt;0,IF(L111="","Inserire data in colonne L e M",IF(M111="","Inserire date in colonne L e N",IF(AND(K111="MANTENIMENTO A",N111&gt;(M111-L111+1)),"Errore  n. max  giorni! verificare periodo inserito",IF(AND(K111="MANTENIMENTO B",N111&gt;(M111-L111+1)),"Errore n. max giorni! verificare periodo inserito",IF(AND(K111="SEMIRESIDENZIALE",N111&gt;(NETWORKDAYS.INTL(L111,M111,11,'MENU TENDINA'!H$11:H$22))),"Errore n. max giorni! verificare periodo inserito",""))))),IF(AND(N111=0,K111&gt;0,L111&gt;0),"Inserire giorni in colonna N",""))</f>
        <v/>
      </c>
      <c r="P111" s="224" t="str">
        <f>IF(N111&gt;0,IF(K111="MANTENIMENTO A",M111-L111+1,IF(K111="MANTENIMENTO B",M111-L111+1,IF(K111="SEMIRESIDENZIALE",NETWORKDAYS.INTL(L111,M111,11,'MENU TENDINA'!H$11:H$22)))),"")</f>
        <v/>
      </c>
      <c r="Q111" s="166">
        <v>5.66</v>
      </c>
      <c r="R111" s="166">
        <v>4.7</v>
      </c>
      <c r="S111" s="166">
        <v>2.95</v>
      </c>
      <c r="T111" s="168">
        <f t="shared" si="3"/>
        <v>0</v>
      </c>
    </row>
    <row r="112" spans="1:20" ht="26.25" customHeight="1" x14ac:dyDescent="0.35">
      <c r="A112" s="178"/>
      <c r="B112" s="179"/>
      <c r="C112" s="180"/>
      <c r="D112" s="180"/>
      <c r="E112" s="166">
        <v>5.66</v>
      </c>
      <c r="F112" s="166">
        <v>4.7</v>
      </c>
      <c r="G112" s="166">
        <v>2.95</v>
      </c>
      <c r="H112" s="167">
        <f t="shared" si="2"/>
        <v>0</v>
      </c>
      <c r="I112" s="226"/>
      <c r="J112" s="179"/>
      <c r="K112" s="180"/>
      <c r="L112" s="5"/>
      <c r="M112" s="5"/>
      <c r="N112" s="180"/>
      <c r="O112" s="225" t="str">
        <f>IF(N112&gt;0,IF(L112="","Inserire data in colonne L e M",IF(M112="","Inserire date in colonne L e N",IF(AND(K112="MANTENIMENTO A",N112&gt;(M112-L112+1)),"Errore  n. max  giorni! verificare periodo inserito",IF(AND(K112="MANTENIMENTO B",N112&gt;(M112-L112+1)),"Errore n. max giorni! verificare periodo inserito",IF(AND(K112="SEMIRESIDENZIALE",N112&gt;(NETWORKDAYS.INTL(L112,M112,11,'MENU TENDINA'!H$11:H$22))),"Errore n. max giorni! verificare periodo inserito",""))))),IF(AND(N112=0,K112&gt;0,L112&gt;0),"Inserire giorni in colonna N",""))</f>
        <v/>
      </c>
      <c r="P112" s="224" t="str">
        <f>IF(N112&gt;0,IF(K112="MANTENIMENTO A",M112-L112+1,IF(K112="MANTENIMENTO B",M112-L112+1,IF(K112="SEMIRESIDENZIALE",NETWORKDAYS.INTL(L112,M112,11,'MENU TENDINA'!H$11:H$22)))),"")</f>
        <v/>
      </c>
      <c r="Q112" s="166">
        <v>5.66</v>
      </c>
      <c r="R112" s="166">
        <v>4.7</v>
      </c>
      <c r="S112" s="166">
        <v>2.95</v>
      </c>
      <c r="T112" s="168">
        <f t="shared" si="3"/>
        <v>0</v>
      </c>
    </row>
    <row r="113" spans="1:20" ht="26.25" customHeight="1" x14ac:dyDescent="0.35">
      <c r="A113" s="178"/>
      <c r="B113" s="179"/>
      <c r="C113" s="180"/>
      <c r="D113" s="180"/>
      <c r="E113" s="166">
        <v>5.66</v>
      </c>
      <c r="F113" s="166">
        <v>4.7</v>
      </c>
      <c r="G113" s="166">
        <v>2.95</v>
      </c>
      <c r="H113" s="167">
        <f t="shared" si="2"/>
        <v>0</v>
      </c>
      <c r="I113" s="226"/>
      <c r="J113" s="179"/>
      <c r="K113" s="180"/>
      <c r="L113" s="5"/>
      <c r="M113" s="5"/>
      <c r="N113" s="180"/>
      <c r="O113" s="225" t="str">
        <f>IF(N113&gt;0,IF(L113="","Inserire data in colonne L e M",IF(M113="","Inserire date in colonne L e N",IF(AND(K113="MANTENIMENTO A",N113&gt;(M113-L113+1)),"Errore  n. max  giorni! verificare periodo inserito",IF(AND(K113="MANTENIMENTO B",N113&gt;(M113-L113+1)),"Errore n. max giorni! verificare periodo inserito",IF(AND(K113="SEMIRESIDENZIALE",N113&gt;(NETWORKDAYS.INTL(L113,M113,11,'MENU TENDINA'!H$11:H$22))),"Errore n. max giorni! verificare periodo inserito",""))))),IF(AND(N113=0,K113&gt;0,L113&gt;0),"Inserire giorni in colonna N",""))</f>
        <v/>
      </c>
      <c r="P113" s="224" t="str">
        <f>IF(N113&gt;0,IF(K113="MANTENIMENTO A",M113-L113+1,IF(K113="MANTENIMENTO B",M113-L113+1,IF(K113="SEMIRESIDENZIALE",NETWORKDAYS.INTL(L113,M113,11,'MENU TENDINA'!H$11:H$22)))),"")</f>
        <v/>
      </c>
      <c r="Q113" s="166">
        <v>5.66</v>
      </c>
      <c r="R113" s="166">
        <v>4.7</v>
      </c>
      <c r="S113" s="166">
        <v>2.95</v>
      </c>
      <c r="T113" s="168">
        <f t="shared" si="3"/>
        <v>0</v>
      </c>
    </row>
    <row r="114" spans="1:20" ht="26.25" customHeight="1" x14ac:dyDescent="0.35">
      <c r="A114" s="178"/>
      <c r="B114" s="179"/>
      <c r="C114" s="180"/>
      <c r="D114" s="180"/>
      <c r="E114" s="166">
        <v>5.66</v>
      </c>
      <c r="F114" s="166">
        <v>4.7</v>
      </c>
      <c r="G114" s="166">
        <v>2.95</v>
      </c>
      <c r="H114" s="167">
        <f t="shared" si="2"/>
        <v>0</v>
      </c>
      <c r="I114" s="226"/>
      <c r="J114" s="179"/>
      <c r="K114" s="180"/>
      <c r="L114" s="5"/>
      <c r="M114" s="5"/>
      <c r="N114" s="180"/>
      <c r="O114" s="225" t="str">
        <f>IF(N114&gt;0,IF(L114="","Inserire data in colonne L e M",IF(M114="","Inserire date in colonne L e N",IF(AND(K114="MANTENIMENTO A",N114&gt;(M114-L114+1)),"Errore  n. max  giorni! verificare periodo inserito",IF(AND(K114="MANTENIMENTO B",N114&gt;(M114-L114+1)),"Errore n. max giorni! verificare periodo inserito",IF(AND(K114="SEMIRESIDENZIALE",N114&gt;(NETWORKDAYS.INTL(L114,M114,11,'MENU TENDINA'!H$11:H$22))),"Errore n. max giorni! verificare periodo inserito",""))))),IF(AND(N114=0,K114&gt;0,L114&gt;0),"Inserire giorni in colonna N",""))</f>
        <v/>
      </c>
      <c r="P114" s="224" t="str">
        <f>IF(N114&gt;0,IF(K114="MANTENIMENTO A",M114-L114+1,IF(K114="MANTENIMENTO B",M114-L114+1,IF(K114="SEMIRESIDENZIALE",NETWORKDAYS.INTL(L114,M114,11,'MENU TENDINA'!H$11:H$22)))),"")</f>
        <v/>
      </c>
      <c r="Q114" s="166">
        <v>5.66</v>
      </c>
      <c r="R114" s="166">
        <v>4.7</v>
      </c>
      <c r="S114" s="166">
        <v>2.95</v>
      </c>
      <c r="T114" s="168">
        <f t="shared" si="3"/>
        <v>0</v>
      </c>
    </row>
    <row r="115" spans="1:20" ht="26.25" customHeight="1" x14ac:dyDescent="0.35">
      <c r="A115" s="178"/>
      <c r="B115" s="179"/>
      <c r="C115" s="180"/>
      <c r="D115" s="180"/>
      <c r="E115" s="166">
        <v>5.66</v>
      </c>
      <c r="F115" s="166">
        <v>4.7</v>
      </c>
      <c r="G115" s="166">
        <v>2.95</v>
      </c>
      <c r="H115" s="167">
        <f t="shared" si="2"/>
        <v>0</v>
      </c>
      <c r="I115" s="226"/>
      <c r="J115" s="179"/>
      <c r="K115" s="180"/>
      <c r="L115" s="5"/>
      <c r="M115" s="5"/>
      <c r="N115" s="180"/>
      <c r="O115" s="225" t="str">
        <f>IF(N115&gt;0,IF(L115="","Inserire data in colonne L e M",IF(M115="","Inserire date in colonne L e N",IF(AND(K115="MANTENIMENTO A",N115&gt;(M115-L115+1)),"Errore  n. max  giorni! verificare periodo inserito",IF(AND(K115="MANTENIMENTO B",N115&gt;(M115-L115+1)),"Errore n. max giorni! verificare periodo inserito",IF(AND(K115="SEMIRESIDENZIALE",N115&gt;(NETWORKDAYS.INTL(L115,M115,11,'MENU TENDINA'!H$11:H$22))),"Errore n. max giorni! verificare periodo inserito",""))))),IF(AND(N115=0,K115&gt;0,L115&gt;0),"Inserire giorni in colonna N",""))</f>
        <v/>
      </c>
      <c r="P115" s="224" t="str">
        <f>IF(N115&gt;0,IF(K115="MANTENIMENTO A",M115-L115+1,IF(K115="MANTENIMENTO B",M115-L115+1,IF(K115="SEMIRESIDENZIALE",NETWORKDAYS.INTL(L115,M115,11,'MENU TENDINA'!H$11:H$22)))),"")</f>
        <v/>
      </c>
      <c r="Q115" s="166">
        <v>5.66</v>
      </c>
      <c r="R115" s="166">
        <v>4.7</v>
      </c>
      <c r="S115" s="166">
        <v>2.95</v>
      </c>
      <c r="T115" s="168">
        <f t="shared" si="3"/>
        <v>0</v>
      </c>
    </row>
    <row r="116" spans="1:20" ht="26.25" customHeight="1" x14ac:dyDescent="0.35">
      <c r="A116" s="178"/>
      <c r="B116" s="179"/>
      <c r="C116" s="180"/>
      <c r="D116" s="180"/>
      <c r="E116" s="166">
        <v>5.66</v>
      </c>
      <c r="F116" s="166">
        <v>4.7</v>
      </c>
      <c r="G116" s="166">
        <v>2.95</v>
      </c>
      <c r="H116" s="167">
        <f t="shared" si="2"/>
        <v>0</v>
      </c>
      <c r="I116" s="226"/>
      <c r="J116" s="179"/>
      <c r="K116" s="180"/>
      <c r="L116" s="5"/>
      <c r="M116" s="5"/>
      <c r="N116" s="180"/>
      <c r="O116" s="225" t="str">
        <f>IF(N116&gt;0,IF(L116="","Inserire data in colonne L e M",IF(M116="","Inserire date in colonne L e N",IF(AND(K116="MANTENIMENTO A",N116&gt;(M116-L116+1)),"Errore  n. max  giorni! verificare periodo inserito",IF(AND(K116="MANTENIMENTO B",N116&gt;(M116-L116+1)),"Errore n. max giorni! verificare periodo inserito",IF(AND(K116="SEMIRESIDENZIALE",N116&gt;(NETWORKDAYS.INTL(L116,M116,11,'MENU TENDINA'!H$11:H$22))),"Errore n. max giorni! verificare periodo inserito",""))))),IF(AND(N116=0,K116&gt;0,L116&gt;0),"Inserire giorni in colonna N",""))</f>
        <v/>
      </c>
      <c r="P116" s="224" t="str">
        <f>IF(N116&gt;0,IF(K116="MANTENIMENTO A",M116-L116+1,IF(K116="MANTENIMENTO B",M116-L116+1,IF(K116="SEMIRESIDENZIALE",NETWORKDAYS.INTL(L116,M116,11,'MENU TENDINA'!H$11:H$22)))),"")</f>
        <v/>
      </c>
      <c r="Q116" s="166">
        <v>5.66</v>
      </c>
      <c r="R116" s="166">
        <v>4.7</v>
      </c>
      <c r="S116" s="166">
        <v>2.95</v>
      </c>
      <c r="T116" s="168">
        <f t="shared" si="3"/>
        <v>0</v>
      </c>
    </row>
    <row r="117" spans="1:20" ht="26.25" customHeight="1" x14ac:dyDescent="0.35">
      <c r="A117" s="178"/>
      <c r="B117" s="179"/>
      <c r="C117" s="180"/>
      <c r="D117" s="180"/>
      <c r="E117" s="166">
        <v>5.66</v>
      </c>
      <c r="F117" s="166">
        <v>4.7</v>
      </c>
      <c r="G117" s="166">
        <v>2.95</v>
      </c>
      <c r="H117" s="167">
        <f t="shared" si="2"/>
        <v>0</v>
      </c>
      <c r="I117" s="226"/>
      <c r="J117" s="179"/>
      <c r="K117" s="180"/>
      <c r="L117" s="5"/>
      <c r="M117" s="5"/>
      <c r="N117" s="180"/>
      <c r="O117" s="225" t="str">
        <f>IF(N117&gt;0,IF(L117="","Inserire data in colonne L e M",IF(M117="","Inserire date in colonne L e N",IF(AND(K117="MANTENIMENTO A",N117&gt;(M117-L117+1)),"Errore  n. max  giorni! verificare periodo inserito",IF(AND(K117="MANTENIMENTO B",N117&gt;(M117-L117+1)),"Errore n. max giorni! verificare periodo inserito",IF(AND(K117="SEMIRESIDENZIALE",N117&gt;(NETWORKDAYS.INTL(L117,M117,11,'MENU TENDINA'!H$11:H$22))),"Errore n. max giorni! verificare periodo inserito",""))))),IF(AND(N117=0,K117&gt;0,L117&gt;0),"Inserire giorni in colonna N",""))</f>
        <v/>
      </c>
      <c r="P117" s="224" t="str">
        <f>IF(N117&gt;0,IF(K117="MANTENIMENTO A",M117-L117+1,IF(K117="MANTENIMENTO B",M117-L117+1,IF(K117="SEMIRESIDENZIALE",NETWORKDAYS.INTL(L117,M117,11,'MENU TENDINA'!H$11:H$22)))),"")</f>
        <v/>
      </c>
      <c r="Q117" s="166">
        <v>5.66</v>
      </c>
      <c r="R117" s="166">
        <v>4.7</v>
      </c>
      <c r="S117" s="166">
        <v>2.95</v>
      </c>
      <c r="T117" s="168">
        <f t="shared" si="3"/>
        <v>0</v>
      </c>
    </row>
    <row r="118" spans="1:20" ht="26.25" customHeight="1" x14ac:dyDescent="0.35">
      <c r="A118" s="178"/>
      <c r="B118" s="179"/>
      <c r="C118" s="180"/>
      <c r="D118" s="180"/>
      <c r="E118" s="166">
        <v>5.66</v>
      </c>
      <c r="F118" s="166">
        <v>4.7</v>
      </c>
      <c r="G118" s="166">
        <v>2.95</v>
      </c>
      <c r="H118" s="167">
        <f t="shared" si="2"/>
        <v>0</v>
      </c>
      <c r="I118" s="226"/>
      <c r="J118" s="179"/>
      <c r="K118" s="180"/>
      <c r="L118" s="5"/>
      <c r="M118" s="5"/>
      <c r="N118" s="180"/>
      <c r="O118" s="225" t="str">
        <f>IF(N118&gt;0,IF(L118="","Inserire data in colonne L e M",IF(M118="","Inserire date in colonne L e N",IF(AND(K118="MANTENIMENTO A",N118&gt;(M118-L118+1)),"Errore  n. max  giorni! verificare periodo inserito",IF(AND(K118="MANTENIMENTO B",N118&gt;(M118-L118+1)),"Errore n. max giorni! verificare periodo inserito",IF(AND(K118="SEMIRESIDENZIALE",N118&gt;(NETWORKDAYS.INTL(L118,M118,11,'MENU TENDINA'!H$11:H$22))),"Errore n. max giorni! verificare periodo inserito",""))))),IF(AND(N118=0,K118&gt;0,L118&gt;0),"Inserire giorni in colonna N",""))</f>
        <v/>
      </c>
      <c r="P118" s="224" t="str">
        <f>IF(N118&gt;0,IF(K118="MANTENIMENTO A",M118-L118+1,IF(K118="MANTENIMENTO B",M118-L118+1,IF(K118="SEMIRESIDENZIALE",NETWORKDAYS.INTL(L118,M118,11,'MENU TENDINA'!H$11:H$22)))),"")</f>
        <v/>
      </c>
      <c r="Q118" s="166">
        <v>5.66</v>
      </c>
      <c r="R118" s="166">
        <v>4.7</v>
      </c>
      <c r="S118" s="166">
        <v>2.95</v>
      </c>
      <c r="T118" s="168">
        <f t="shared" si="3"/>
        <v>0</v>
      </c>
    </row>
    <row r="119" spans="1:20" ht="26.25" customHeight="1" x14ac:dyDescent="0.35">
      <c r="A119" s="178"/>
      <c r="B119" s="179"/>
      <c r="C119" s="180"/>
      <c r="D119" s="180"/>
      <c r="E119" s="166">
        <v>5.66</v>
      </c>
      <c r="F119" s="166">
        <v>4.7</v>
      </c>
      <c r="G119" s="166">
        <v>2.95</v>
      </c>
      <c r="H119" s="167">
        <f t="shared" si="2"/>
        <v>0</v>
      </c>
      <c r="I119" s="226"/>
      <c r="J119" s="179"/>
      <c r="K119" s="180"/>
      <c r="L119" s="5"/>
      <c r="M119" s="5"/>
      <c r="N119" s="180"/>
      <c r="O119" s="225" t="str">
        <f>IF(N119&gt;0,IF(L119="","Inserire data in colonne L e M",IF(M119="","Inserire date in colonne L e N",IF(AND(K119="MANTENIMENTO A",N119&gt;(M119-L119+1)),"Errore  n. max  giorni! verificare periodo inserito",IF(AND(K119="MANTENIMENTO B",N119&gt;(M119-L119+1)),"Errore n. max giorni! verificare periodo inserito",IF(AND(K119="SEMIRESIDENZIALE",N119&gt;(NETWORKDAYS.INTL(L119,M119,11,'MENU TENDINA'!H$11:H$22))),"Errore n. max giorni! verificare periodo inserito",""))))),IF(AND(N119=0,K119&gt;0,L119&gt;0),"Inserire giorni in colonna N",""))</f>
        <v/>
      </c>
      <c r="P119" s="224" t="str">
        <f>IF(N119&gt;0,IF(K119="MANTENIMENTO A",M119-L119+1,IF(K119="MANTENIMENTO B",M119-L119+1,IF(K119="SEMIRESIDENZIALE",NETWORKDAYS.INTL(L119,M119,11,'MENU TENDINA'!H$11:H$22)))),"")</f>
        <v/>
      </c>
      <c r="Q119" s="166">
        <v>5.66</v>
      </c>
      <c r="R119" s="166">
        <v>4.7</v>
      </c>
      <c r="S119" s="166">
        <v>2.95</v>
      </c>
      <c r="T119" s="168">
        <f t="shared" si="3"/>
        <v>0</v>
      </c>
    </row>
    <row r="120" spans="1:20" ht="26.25" customHeight="1" x14ac:dyDescent="0.35">
      <c r="A120" s="178"/>
      <c r="B120" s="179"/>
      <c r="C120" s="180"/>
      <c r="D120" s="180"/>
      <c r="E120" s="166">
        <v>5.66</v>
      </c>
      <c r="F120" s="166">
        <v>4.7</v>
      </c>
      <c r="G120" s="166">
        <v>2.95</v>
      </c>
      <c r="H120" s="167">
        <f t="shared" si="2"/>
        <v>0</v>
      </c>
      <c r="I120" s="226"/>
      <c r="J120" s="179"/>
      <c r="K120" s="180"/>
      <c r="L120" s="5"/>
      <c r="M120" s="5"/>
      <c r="N120" s="180"/>
      <c r="O120" s="225" t="str">
        <f>IF(N120&gt;0,IF(L120="","Inserire data in colonne L e M",IF(M120="","Inserire date in colonne L e N",IF(AND(K120="MANTENIMENTO A",N120&gt;(M120-L120+1)),"Errore  n. max  giorni! verificare periodo inserito",IF(AND(K120="MANTENIMENTO B",N120&gt;(M120-L120+1)),"Errore n. max giorni! verificare periodo inserito",IF(AND(K120="SEMIRESIDENZIALE",N120&gt;(NETWORKDAYS.INTL(L120,M120,11,'MENU TENDINA'!H$11:H$22))),"Errore n. max giorni! verificare periodo inserito",""))))),IF(AND(N120=0,K120&gt;0,L120&gt;0),"Inserire giorni in colonna N",""))</f>
        <v/>
      </c>
      <c r="P120" s="224" t="str">
        <f>IF(N120&gt;0,IF(K120="MANTENIMENTO A",M120-L120+1,IF(K120="MANTENIMENTO B",M120-L120+1,IF(K120="SEMIRESIDENZIALE",NETWORKDAYS.INTL(L120,M120,11,'MENU TENDINA'!H$11:H$22)))),"")</f>
        <v/>
      </c>
      <c r="Q120" s="166">
        <v>5.66</v>
      </c>
      <c r="R120" s="166">
        <v>4.7</v>
      </c>
      <c r="S120" s="166">
        <v>2.95</v>
      </c>
      <c r="T120" s="168">
        <f t="shared" si="3"/>
        <v>0</v>
      </c>
    </row>
    <row r="121" spans="1:20" ht="26.25" customHeight="1" x14ac:dyDescent="0.35">
      <c r="A121" s="178"/>
      <c r="B121" s="179"/>
      <c r="C121" s="180"/>
      <c r="D121" s="180"/>
      <c r="E121" s="166">
        <v>5.66</v>
      </c>
      <c r="F121" s="166">
        <v>4.7</v>
      </c>
      <c r="G121" s="166">
        <v>2.95</v>
      </c>
      <c r="H121" s="167">
        <f t="shared" si="2"/>
        <v>0</v>
      </c>
      <c r="I121" s="226"/>
      <c r="J121" s="179"/>
      <c r="K121" s="180"/>
      <c r="L121" s="5"/>
      <c r="M121" s="5"/>
      <c r="N121" s="180"/>
      <c r="O121" s="225" t="str">
        <f>IF(N121&gt;0,IF(L121="","Inserire data in colonne L e M",IF(M121="","Inserire date in colonne L e N",IF(AND(K121="MANTENIMENTO A",N121&gt;(M121-L121+1)),"Errore  n. max  giorni! verificare periodo inserito",IF(AND(K121="MANTENIMENTO B",N121&gt;(M121-L121+1)),"Errore n. max giorni! verificare periodo inserito",IF(AND(K121="SEMIRESIDENZIALE",N121&gt;(NETWORKDAYS.INTL(L121,M121,11,'MENU TENDINA'!H$11:H$22))),"Errore n. max giorni! verificare periodo inserito",""))))),IF(AND(N121=0,K121&gt;0,L121&gt;0),"Inserire giorni in colonna N",""))</f>
        <v/>
      </c>
      <c r="P121" s="224" t="str">
        <f>IF(N121&gt;0,IF(K121="MANTENIMENTO A",M121-L121+1,IF(K121="MANTENIMENTO B",M121-L121+1,IF(K121="SEMIRESIDENZIALE",NETWORKDAYS.INTL(L121,M121,11,'MENU TENDINA'!H$11:H$22)))),"")</f>
        <v/>
      </c>
      <c r="Q121" s="166">
        <v>5.66</v>
      </c>
      <c r="R121" s="166">
        <v>4.7</v>
      </c>
      <c r="S121" s="166">
        <v>2.95</v>
      </c>
      <c r="T121" s="168">
        <f t="shared" si="3"/>
        <v>0</v>
      </c>
    </row>
    <row r="122" spans="1:20" ht="26.25" customHeight="1" x14ac:dyDescent="0.35">
      <c r="A122" s="178"/>
      <c r="B122" s="179"/>
      <c r="C122" s="180"/>
      <c r="D122" s="180"/>
      <c r="E122" s="166">
        <v>5.66</v>
      </c>
      <c r="F122" s="166">
        <v>4.7</v>
      </c>
      <c r="G122" s="166">
        <v>2.95</v>
      </c>
      <c r="H122" s="167">
        <f t="shared" si="2"/>
        <v>0</v>
      </c>
      <c r="I122" s="226"/>
      <c r="J122" s="179"/>
      <c r="K122" s="180"/>
      <c r="L122" s="5"/>
      <c r="M122" s="5"/>
      <c r="N122" s="180"/>
      <c r="O122" s="225" t="str">
        <f>IF(N122&gt;0,IF(L122="","Inserire data in colonne L e M",IF(M122="","Inserire date in colonne L e N",IF(AND(K122="MANTENIMENTO A",N122&gt;(M122-L122+1)),"Errore  n. max  giorni! verificare periodo inserito",IF(AND(K122="MANTENIMENTO B",N122&gt;(M122-L122+1)),"Errore n. max giorni! verificare periodo inserito",IF(AND(K122="SEMIRESIDENZIALE",N122&gt;(NETWORKDAYS.INTL(L122,M122,11,'MENU TENDINA'!H$11:H$22))),"Errore n. max giorni! verificare periodo inserito",""))))),IF(AND(N122=0,K122&gt;0,L122&gt;0),"Inserire giorni in colonna N",""))</f>
        <v/>
      </c>
      <c r="P122" s="224" t="str">
        <f>IF(N122&gt;0,IF(K122="MANTENIMENTO A",M122-L122+1,IF(K122="MANTENIMENTO B",M122-L122+1,IF(K122="SEMIRESIDENZIALE",NETWORKDAYS.INTL(L122,M122,11,'MENU TENDINA'!H$11:H$22)))),"")</f>
        <v/>
      </c>
      <c r="Q122" s="166">
        <v>5.66</v>
      </c>
      <c r="R122" s="166">
        <v>4.7</v>
      </c>
      <c r="S122" s="166">
        <v>2.95</v>
      </c>
      <c r="T122" s="168">
        <f t="shared" si="3"/>
        <v>0</v>
      </c>
    </row>
    <row r="123" spans="1:20" ht="26.25" customHeight="1" x14ac:dyDescent="0.35">
      <c r="A123" s="178"/>
      <c r="B123" s="179"/>
      <c r="C123" s="180"/>
      <c r="D123" s="180"/>
      <c r="E123" s="166">
        <v>5.66</v>
      </c>
      <c r="F123" s="166">
        <v>4.7</v>
      </c>
      <c r="G123" s="166">
        <v>2.95</v>
      </c>
      <c r="H123" s="167">
        <f t="shared" si="2"/>
        <v>0</v>
      </c>
      <c r="I123" s="226"/>
      <c r="J123" s="179"/>
      <c r="K123" s="180"/>
      <c r="L123" s="5"/>
      <c r="M123" s="5"/>
      <c r="N123" s="180"/>
      <c r="O123" s="225" t="str">
        <f>IF(N123&gt;0,IF(L123="","Inserire data in colonne L e M",IF(M123="","Inserire date in colonne L e N",IF(AND(K123="MANTENIMENTO A",N123&gt;(M123-L123+1)),"Errore  n. max  giorni! verificare periodo inserito",IF(AND(K123="MANTENIMENTO B",N123&gt;(M123-L123+1)),"Errore n. max giorni! verificare periodo inserito",IF(AND(K123="SEMIRESIDENZIALE",N123&gt;(NETWORKDAYS.INTL(L123,M123,11,'MENU TENDINA'!H$11:H$22))),"Errore n. max giorni! verificare periodo inserito",""))))),IF(AND(N123=0,K123&gt;0,L123&gt;0),"Inserire giorni in colonna N",""))</f>
        <v/>
      </c>
      <c r="P123" s="224" t="str">
        <f>IF(N123&gt;0,IF(K123="MANTENIMENTO A",M123-L123+1,IF(K123="MANTENIMENTO B",M123-L123+1,IF(K123="SEMIRESIDENZIALE",NETWORKDAYS.INTL(L123,M123,11,'MENU TENDINA'!H$11:H$22)))),"")</f>
        <v/>
      </c>
      <c r="Q123" s="166">
        <v>5.66</v>
      </c>
      <c r="R123" s="166">
        <v>4.7</v>
      </c>
      <c r="S123" s="166">
        <v>2.95</v>
      </c>
      <c r="T123" s="168">
        <f t="shared" si="3"/>
        <v>0</v>
      </c>
    </row>
    <row r="124" spans="1:20" ht="26.25" customHeight="1" x14ac:dyDescent="0.35">
      <c r="A124" s="178"/>
      <c r="B124" s="179"/>
      <c r="C124" s="180"/>
      <c r="D124" s="180"/>
      <c r="E124" s="166">
        <v>5.66</v>
      </c>
      <c r="F124" s="166">
        <v>4.7</v>
      </c>
      <c r="G124" s="166">
        <v>2.95</v>
      </c>
      <c r="H124" s="167">
        <f t="shared" si="2"/>
        <v>0</v>
      </c>
      <c r="I124" s="226"/>
      <c r="J124" s="179"/>
      <c r="K124" s="180"/>
      <c r="L124" s="5"/>
      <c r="M124" s="5"/>
      <c r="N124" s="180"/>
      <c r="O124" s="225" t="str">
        <f>IF(N124&gt;0,IF(L124="","Inserire data in colonne L e M",IF(M124="","Inserire date in colonne L e N",IF(AND(K124="MANTENIMENTO A",N124&gt;(M124-L124+1)),"Errore  n. max  giorni! verificare periodo inserito",IF(AND(K124="MANTENIMENTO B",N124&gt;(M124-L124+1)),"Errore n. max giorni! verificare periodo inserito",IF(AND(K124="SEMIRESIDENZIALE",N124&gt;(NETWORKDAYS.INTL(L124,M124,11,'MENU TENDINA'!H$11:H$22))),"Errore n. max giorni! verificare periodo inserito",""))))),IF(AND(N124=0,K124&gt;0,L124&gt;0),"Inserire giorni in colonna N",""))</f>
        <v/>
      </c>
      <c r="P124" s="224" t="str">
        <f>IF(N124&gt;0,IF(K124="MANTENIMENTO A",M124-L124+1,IF(K124="MANTENIMENTO B",M124-L124+1,IF(K124="SEMIRESIDENZIALE",NETWORKDAYS.INTL(L124,M124,11,'MENU TENDINA'!H$11:H$22)))),"")</f>
        <v/>
      </c>
      <c r="Q124" s="166">
        <v>5.66</v>
      </c>
      <c r="R124" s="166">
        <v>4.7</v>
      </c>
      <c r="S124" s="166">
        <v>2.95</v>
      </c>
      <c r="T124" s="168">
        <f t="shared" si="3"/>
        <v>0</v>
      </c>
    </row>
    <row r="125" spans="1:20" ht="26.25" customHeight="1" x14ac:dyDescent="0.35">
      <c r="A125" s="178"/>
      <c r="B125" s="179"/>
      <c r="C125" s="180"/>
      <c r="D125" s="180"/>
      <c r="E125" s="166">
        <v>5.66</v>
      </c>
      <c r="F125" s="166">
        <v>4.7</v>
      </c>
      <c r="G125" s="166">
        <v>2.95</v>
      </c>
      <c r="H125" s="167">
        <f t="shared" si="2"/>
        <v>0</v>
      </c>
      <c r="I125" s="226"/>
      <c r="J125" s="179"/>
      <c r="K125" s="180"/>
      <c r="L125" s="5"/>
      <c r="M125" s="5"/>
      <c r="N125" s="180"/>
      <c r="O125" s="225" t="str">
        <f>IF(N125&gt;0,IF(L125="","Inserire data in colonne L e M",IF(M125="","Inserire date in colonne L e N",IF(AND(K125="MANTENIMENTO A",N125&gt;(M125-L125+1)),"Errore  n. max  giorni! verificare periodo inserito",IF(AND(K125="MANTENIMENTO B",N125&gt;(M125-L125+1)),"Errore n. max giorni! verificare periodo inserito",IF(AND(K125="SEMIRESIDENZIALE",N125&gt;(NETWORKDAYS.INTL(L125,M125,11,'MENU TENDINA'!H$11:H$22))),"Errore n. max giorni! verificare periodo inserito",""))))),IF(AND(N125=0,K125&gt;0,L125&gt;0),"Inserire giorni in colonna N",""))</f>
        <v/>
      </c>
      <c r="P125" s="224" t="str">
        <f>IF(N125&gt;0,IF(K125="MANTENIMENTO A",M125-L125+1,IF(K125="MANTENIMENTO B",M125-L125+1,IF(K125="SEMIRESIDENZIALE",NETWORKDAYS.INTL(L125,M125,11,'MENU TENDINA'!H$11:H$22)))),"")</f>
        <v/>
      </c>
      <c r="Q125" s="166">
        <v>5.66</v>
      </c>
      <c r="R125" s="166">
        <v>4.7</v>
      </c>
      <c r="S125" s="166">
        <v>2.95</v>
      </c>
      <c r="T125" s="168">
        <f t="shared" si="3"/>
        <v>0</v>
      </c>
    </row>
    <row r="126" spans="1:20" ht="26.25" customHeight="1" x14ac:dyDescent="0.35">
      <c r="A126" s="178"/>
      <c r="B126" s="179"/>
      <c r="C126" s="180"/>
      <c r="D126" s="180"/>
      <c r="E126" s="166">
        <v>5.66</v>
      </c>
      <c r="F126" s="166">
        <v>4.7</v>
      </c>
      <c r="G126" s="166">
        <v>2.95</v>
      </c>
      <c r="H126" s="167">
        <f t="shared" si="2"/>
        <v>0</v>
      </c>
      <c r="I126" s="226"/>
      <c r="J126" s="179"/>
      <c r="K126" s="180"/>
      <c r="L126" s="5"/>
      <c r="M126" s="5"/>
      <c r="N126" s="180"/>
      <c r="O126" s="225" t="str">
        <f>IF(N126&gt;0,IF(L126="","Inserire data in colonne L e M",IF(M126="","Inserire date in colonne L e N",IF(AND(K126="MANTENIMENTO A",N126&gt;(M126-L126+1)),"Errore  n. max  giorni! verificare periodo inserito",IF(AND(K126="MANTENIMENTO B",N126&gt;(M126-L126+1)),"Errore n. max giorni! verificare periodo inserito",IF(AND(K126="SEMIRESIDENZIALE",N126&gt;(NETWORKDAYS.INTL(L126,M126,11,'MENU TENDINA'!H$11:H$22))),"Errore n. max giorni! verificare periodo inserito",""))))),IF(AND(N126=0,K126&gt;0,L126&gt;0),"Inserire giorni in colonna N",""))</f>
        <v/>
      </c>
      <c r="P126" s="224" t="str">
        <f>IF(N126&gt;0,IF(K126="MANTENIMENTO A",M126-L126+1,IF(K126="MANTENIMENTO B",M126-L126+1,IF(K126="SEMIRESIDENZIALE",NETWORKDAYS.INTL(L126,M126,11,'MENU TENDINA'!H$11:H$22)))),"")</f>
        <v/>
      </c>
      <c r="Q126" s="166">
        <v>5.66</v>
      </c>
      <c r="R126" s="166">
        <v>4.7</v>
      </c>
      <c r="S126" s="166">
        <v>2.95</v>
      </c>
      <c r="T126" s="168">
        <f t="shared" si="3"/>
        <v>0</v>
      </c>
    </row>
    <row r="127" spans="1:20" ht="26.25" customHeight="1" x14ac:dyDescent="0.35">
      <c r="A127" s="178"/>
      <c r="B127" s="179"/>
      <c r="C127" s="180"/>
      <c r="D127" s="180"/>
      <c r="E127" s="166">
        <v>5.66</v>
      </c>
      <c r="F127" s="166">
        <v>4.7</v>
      </c>
      <c r="G127" s="166">
        <v>2.95</v>
      </c>
      <c r="H127" s="167">
        <f t="shared" si="2"/>
        <v>0</v>
      </c>
      <c r="I127" s="226"/>
      <c r="J127" s="179"/>
      <c r="K127" s="180"/>
      <c r="L127" s="5"/>
      <c r="M127" s="5"/>
      <c r="N127" s="180"/>
      <c r="O127" s="225" t="str">
        <f>IF(N127&gt;0,IF(L127="","Inserire data in colonne L e M",IF(M127="","Inserire date in colonne L e N",IF(AND(K127="MANTENIMENTO A",N127&gt;(M127-L127+1)),"Errore  n. max  giorni! verificare periodo inserito",IF(AND(K127="MANTENIMENTO B",N127&gt;(M127-L127+1)),"Errore n. max giorni! verificare periodo inserito",IF(AND(K127="SEMIRESIDENZIALE",N127&gt;(NETWORKDAYS.INTL(L127,M127,11,'MENU TENDINA'!H$11:H$22))),"Errore n. max giorni! verificare periodo inserito",""))))),IF(AND(N127=0,K127&gt;0,L127&gt;0),"Inserire giorni in colonna N",""))</f>
        <v/>
      </c>
      <c r="P127" s="224" t="str">
        <f>IF(N127&gt;0,IF(K127="MANTENIMENTO A",M127-L127+1,IF(K127="MANTENIMENTO B",M127-L127+1,IF(K127="SEMIRESIDENZIALE",NETWORKDAYS.INTL(L127,M127,11,'MENU TENDINA'!H$11:H$22)))),"")</f>
        <v/>
      </c>
      <c r="Q127" s="166">
        <v>5.66</v>
      </c>
      <c r="R127" s="166">
        <v>4.7</v>
      </c>
      <c r="S127" s="166">
        <v>2.95</v>
      </c>
      <c r="T127" s="168">
        <f t="shared" si="3"/>
        <v>0</v>
      </c>
    </row>
    <row r="128" spans="1:20" ht="26.25" customHeight="1" x14ac:dyDescent="0.35">
      <c r="A128" s="178"/>
      <c r="B128" s="179"/>
      <c r="C128" s="180"/>
      <c r="D128" s="180"/>
      <c r="E128" s="166">
        <v>5.66</v>
      </c>
      <c r="F128" s="166">
        <v>4.7</v>
      </c>
      <c r="G128" s="166">
        <v>2.95</v>
      </c>
      <c r="H128" s="167">
        <f t="shared" si="2"/>
        <v>0</v>
      </c>
      <c r="I128" s="226"/>
      <c r="J128" s="179"/>
      <c r="K128" s="180"/>
      <c r="L128" s="5"/>
      <c r="M128" s="5"/>
      <c r="N128" s="180"/>
      <c r="O128" s="225" t="str">
        <f>IF(N128&gt;0,IF(L128="","Inserire data in colonne L e M",IF(M128="","Inserire date in colonne L e N",IF(AND(K128="MANTENIMENTO A",N128&gt;(M128-L128+1)),"Errore  n. max  giorni! verificare periodo inserito",IF(AND(K128="MANTENIMENTO B",N128&gt;(M128-L128+1)),"Errore n. max giorni! verificare periodo inserito",IF(AND(K128="SEMIRESIDENZIALE",N128&gt;(NETWORKDAYS.INTL(L128,M128,11,'MENU TENDINA'!H$11:H$22))),"Errore n. max giorni! verificare periodo inserito",""))))),IF(AND(N128=0,K128&gt;0,L128&gt;0),"Inserire giorni in colonna N",""))</f>
        <v/>
      </c>
      <c r="P128" s="224" t="str">
        <f>IF(N128&gt;0,IF(K128="MANTENIMENTO A",M128-L128+1,IF(K128="MANTENIMENTO B",M128-L128+1,IF(K128="SEMIRESIDENZIALE",NETWORKDAYS.INTL(L128,M128,11,'MENU TENDINA'!H$11:H$22)))),"")</f>
        <v/>
      </c>
      <c r="Q128" s="166">
        <v>5.66</v>
      </c>
      <c r="R128" s="166">
        <v>4.7</v>
      </c>
      <c r="S128" s="166">
        <v>2.95</v>
      </c>
      <c r="T128" s="168">
        <f t="shared" si="3"/>
        <v>0</v>
      </c>
    </row>
    <row r="129" spans="1:20" ht="26.25" customHeight="1" x14ac:dyDescent="0.35">
      <c r="A129" s="178"/>
      <c r="B129" s="179"/>
      <c r="C129" s="180"/>
      <c r="D129" s="180"/>
      <c r="E129" s="166">
        <v>5.66</v>
      </c>
      <c r="F129" s="166">
        <v>4.7</v>
      </c>
      <c r="G129" s="166">
        <v>2.95</v>
      </c>
      <c r="H129" s="167">
        <f t="shared" si="2"/>
        <v>0</v>
      </c>
      <c r="I129" s="226"/>
      <c r="J129" s="179"/>
      <c r="K129" s="180"/>
      <c r="L129" s="5"/>
      <c r="M129" s="5"/>
      <c r="N129" s="180"/>
      <c r="O129" s="225" t="str">
        <f>IF(N129&gt;0,IF(L129="","Inserire data in colonne L e M",IF(M129="","Inserire date in colonne L e N",IF(AND(K129="MANTENIMENTO A",N129&gt;(M129-L129+1)),"Errore  n. max  giorni! verificare periodo inserito",IF(AND(K129="MANTENIMENTO B",N129&gt;(M129-L129+1)),"Errore n. max giorni! verificare periodo inserito",IF(AND(K129="SEMIRESIDENZIALE",N129&gt;(NETWORKDAYS.INTL(L129,M129,11,'MENU TENDINA'!H$11:H$22))),"Errore n. max giorni! verificare periodo inserito",""))))),IF(AND(N129=0,K129&gt;0,L129&gt;0),"Inserire giorni in colonna N",""))</f>
        <v/>
      </c>
      <c r="P129" s="224" t="str">
        <f>IF(N129&gt;0,IF(K129="MANTENIMENTO A",M129-L129+1,IF(K129="MANTENIMENTO B",M129-L129+1,IF(K129="SEMIRESIDENZIALE",NETWORKDAYS.INTL(L129,M129,11,'MENU TENDINA'!H$11:H$22)))),"")</f>
        <v/>
      </c>
      <c r="Q129" s="166">
        <v>5.66</v>
      </c>
      <c r="R129" s="166">
        <v>4.7</v>
      </c>
      <c r="S129" s="166">
        <v>2.95</v>
      </c>
      <c r="T129" s="168">
        <f t="shared" si="3"/>
        <v>0</v>
      </c>
    </row>
    <row r="130" spans="1:20" ht="26.25" customHeight="1" x14ac:dyDescent="0.35">
      <c r="A130" s="178"/>
      <c r="B130" s="179"/>
      <c r="C130" s="180"/>
      <c r="D130" s="180"/>
      <c r="E130" s="166">
        <v>5.66</v>
      </c>
      <c r="F130" s="166">
        <v>4.7</v>
      </c>
      <c r="G130" s="166">
        <v>2.95</v>
      </c>
      <c r="H130" s="167">
        <f t="shared" si="2"/>
        <v>0</v>
      </c>
      <c r="I130" s="226"/>
      <c r="J130" s="179"/>
      <c r="K130" s="180"/>
      <c r="L130" s="5"/>
      <c r="M130" s="5"/>
      <c r="N130" s="180"/>
      <c r="O130" s="225" t="str">
        <f>IF(N130&gt;0,IF(L130="","Inserire data in colonne L e M",IF(M130="","Inserire date in colonne L e N",IF(AND(K130="MANTENIMENTO A",N130&gt;(M130-L130+1)),"Errore  n. max  giorni! verificare periodo inserito",IF(AND(K130="MANTENIMENTO B",N130&gt;(M130-L130+1)),"Errore n. max giorni! verificare periodo inserito",IF(AND(K130="SEMIRESIDENZIALE",N130&gt;(NETWORKDAYS.INTL(L130,M130,11,'MENU TENDINA'!H$11:H$22))),"Errore n. max giorni! verificare periodo inserito",""))))),IF(AND(N130=0,K130&gt;0,L130&gt;0),"Inserire giorni in colonna N",""))</f>
        <v/>
      </c>
      <c r="P130" s="224" t="str">
        <f>IF(N130&gt;0,IF(K130="MANTENIMENTO A",M130-L130+1,IF(K130="MANTENIMENTO B",M130-L130+1,IF(K130="SEMIRESIDENZIALE",NETWORKDAYS.INTL(L130,M130,11,'MENU TENDINA'!H$11:H$22)))),"")</f>
        <v/>
      </c>
      <c r="Q130" s="166">
        <v>5.66</v>
      </c>
      <c r="R130" s="166">
        <v>4.7</v>
      </c>
      <c r="S130" s="166">
        <v>2.95</v>
      </c>
      <c r="T130" s="168">
        <f t="shared" si="3"/>
        <v>0</v>
      </c>
    </row>
    <row r="131" spans="1:20" ht="26.25" customHeight="1" x14ac:dyDescent="0.35">
      <c r="A131" s="178"/>
      <c r="B131" s="179"/>
      <c r="C131" s="180"/>
      <c r="D131" s="180"/>
      <c r="E131" s="166">
        <v>5.66</v>
      </c>
      <c r="F131" s="166">
        <v>4.7</v>
      </c>
      <c r="G131" s="166">
        <v>2.95</v>
      </c>
      <c r="H131" s="167">
        <f t="shared" si="2"/>
        <v>0</v>
      </c>
      <c r="I131" s="226"/>
      <c r="J131" s="179"/>
      <c r="K131" s="180"/>
      <c r="L131" s="5"/>
      <c r="M131" s="5"/>
      <c r="N131" s="180"/>
      <c r="O131" s="225" t="str">
        <f>IF(N131&gt;0,IF(L131="","Inserire data in colonne L e M",IF(M131="","Inserire date in colonne L e N",IF(AND(K131="MANTENIMENTO A",N131&gt;(M131-L131+1)),"Errore  n. max  giorni! verificare periodo inserito",IF(AND(K131="MANTENIMENTO B",N131&gt;(M131-L131+1)),"Errore n. max giorni! verificare periodo inserito",IF(AND(K131="SEMIRESIDENZIALE",N131&gt;(NETWORKDAYS.INTL(L131,M131,11,'MENU TENDINA'!H$11:H$22))),"Errore n. max giorni! verificare periodo inserito",""))))),IF(AND(N131=0,K131&gt;0,L131&gt;0),"Inserire giorni in colonna N",""))</f>
        <v/>
      </c>
      <c r="P131" s="224" t="str">
        <f>IF(N131&gt;0,IF(K131="MANTENIMENTO A",M131-L131+1,IF(K131="MANTENIMENTO B",M131-L131+1,IF(K131="SEMIRESIDENZIALE",NETWORKDAYS.INTL(L131,M131,11,'MENU TENDINA'!H$11:H$22)))),"")</f>
        <v/>
      </c>
      <c r="Q131" s="166">
        <v>5.66</v>
      </c>
      <c r="R131" s="166">
        <v>4.7</v>
      </c>
      <c r="S131" s="166">
        <v>2.95</v>
      </c>
      <c r="T131" s="168">
        <f t="shared" si="3"/>
        <v>0</v>
      </c>
    </row>
    <row r="132" spans="1:20" ht="26.25" customHeight="1" x14ac:dyDescent="0.35">
      <c r="A132" s="178"/>
      <c r="B132" s="179"/>
      <c r="C132" s="180"/>
      <c r="D132" s="180"/>
      <c r="E132" s="166">
        <v>5.66</v>
      </c>
      <c r="F132" s="166">
        <v>4.7</v>
      </c>
      <c r="G132" s="166">
        <v>2.95</v>
      </c>
      <c r="H132" s="167">
        <f t="shared" si="2"/>
        <v>0</v>
      </c>
      <c r="I132" s="226"/>
      <c r="J132" s="179"/>
      <c r="K132" s="180"/>
      <c r="L132" s="5"/>
      <c r="M132" s="5"/>
      <c r="N132" s="180"/>
      <c r="O132" s="225" t="str">
        <f>IF(N132&gt;0,IF(L132="","Inserire data in colonne L e M",IF(M132="","Inserire date in colonne L e N",IF(AND(K132="MANTENIMENTO A",N132&gt;(M132-L132+1)),"Errore  n. max  giorni! verificare periodo inserito",IF(AND(K132="MANTENIMENTO B",N132&gt;(M132-L132+1)),"Errore n. max giorni! verificare periodo inserito",IF(AND(K132="SEMIRESIDENZIALE",N132&gt;(NETWORKDAYS.INTL(L132,M132,11,'MENU TENDINA'!H$11:H$22))),"Errore n. max giorni! verificare periodo inserito",""))))),IF(AND(N132=0,K132&gt;0,L132&gt;0),"Inserire giorni in colonna N",""))</f>
        <v/>
      </c>
      <c r="P132" s="224" t="str">
        <f>IF(N132&gt;0,IF(K132="MANTENIMENTO A",M132-L132+1,IF(K132="MANTENIMENTO B",M132-L132+1,IF(K132="SEMIRESIDENZIALE",NETWORKDAYS.INTL(L132,M132,11,'MENU TENDINA'!H$11:H$22)))),"")</f>
        <v/>
      </c>
      <c r="Q132" s="166">
        <v>5.66</v>
      </c>
      <c r="R132" s="166">
        <v>4.7</v>
      </c>
      <c r="S132" s="166">
        <v>2.95</v>
      </c>
      <c r="T132" s="168">
        <f t="shared" si="3"/>
        <v>0</v>
      </c>
    </row>
    <row r="133" spans="1:20" ht="26.25" customHeight="1" x14ac:dyDescent="0.35">
      <c r="A133" s="178"/>
      <c r="B133" s="179"/>
      <c r="C133" s="180"/>
      <c r="D133" s="180"/>
      <c r="E133" s="166">
        <v>5.66</v>
      </c>
      <c r="F133" s="166">
        <v>4.7</v>
      </c>
      <c r="G133" s="166">
        <v>2.95</v>
      </c>
      <c r="H133" s="167">
        <f t="shared" si="2"/>
        <v>0</v>
      </c>
      <c r="I133" s="226"/>
      <c r="J133" s="179"/>
      <c r="K133" s="180"/>
      <c r="L133" s="5"/>
      <c r="M133" s="5"/>
      <c r="N133" s="180"/>
      <c r="O133" s="225" t="str">
        <f>IF(N133&gt;0,IF(L133="","Inserire data in colonne L e M",IF(M133="","Inserire date in colonne L e N",IF(AND(K133="MANTENIMENTO A",N133&gt;(M133-L133+1)),"Errore  n. max  giorni! verificare periodo inserito",IF(AND(K133="MANTENIMENTO B",N133&gt;(M133-L133+1)),"Errore n. max giorni! verificare periodo inserito",IF(AND(K133="SEMIRESIDENZIALE",N133&gt;(NETWORKDAYS.INTL(L133,M133,11,'MENU TENDINA'!H$11:H$22))),"Errore n. max giorni! verificare periodo inserito",""))))),IF(AND(N133=0,K133&gt;0,L133&gt;0),"Inserire giorni in colonna N",""))</f>
        <v/>
      </c>
      <c r="P133" s="224" t="str">
        <f>IF(N133&gt;0,IF(K133="MANTENIMENTO A",M133-L133+1,IF(K133="MANTENIMENTO B",M133-L133+1,IF(K133="SEMIRESIDENZIALE",NETWORKDAYS.INTL(L133,M133,11,'MENU TENDINA'!H$11:H$22)))),"")</f>
        <v/>
      </c>
      <c r="Q133" s="166">
        <v>5.66</v>
      </c>
      <c r="R133" s="166">
        <v>4.7</v>
      </c>
      <c r="S133" s="166">
        <v>2.95</v>
      </c>
      <c r="T133" s="168">
        <f t="shared" si="3"/>
        <v>0</v>
      </c>
    </row>
    <row r="134" spans="1:20" ht="26.25" customHeight="1" x14ac:dyDescent="0.35">
      <c r="A134" s="178"/>
      <c r="B134" s="179"/>
      <c r="C134" s="180"/>
      <c r="D134" s="180"/>
      <c r="E134" s="166">
        <v>5.66</v>
      </c>
      <c r="F134" s="166">
        <v>4.7</v>
      </c>
      <c r="G134" s="166">
        <v>2.95</v>
      </c>
      <c r="H134" s="167">
        <f t="shared" si="2"/>
        <v>0</v>
      </c>
      <c r="I134" s="226"/>
      <c r="J134" s="179"/>
      <c r="K134" s="180"/>
      <c r="L134" s="5"/>
      <c r="M134" s="5"/>
      <c r="N134" s="180"/>
      <c r="O134" s="225" t="str">
        <f>IF(N134&gt;0,IF(L134="","Inserire data in colonne L e M",IF(M134="","Inserire date in colonne L e N",IF(AND(K134="MANTENIMENTO A",N134&gt;(M134-L134+1)),"Errore  n. max  giorni! verificare periodo inserito",IF(AND(K134="MANTENIMENTO B",N134&gt;(M134-L134+1)),"Errore n. max giorni! verificare periodo inserito",IF(AND(K134="SEMIRESIDENZIALE",N134&gt;(NETWORKDAYS.INTL(L134,M134,11,'MENU TENDINA'!H$11:H$22))),"Errore n. max giorni! verificare periodo inserito",""))))),IF(AND(N134=0,K134&gt;0,L134&gt;0),"Inserire giorni in colonna N",""))</f>
        <v/>
      </c>
      <c r="P134" s="224" t="str">
        <f>IF(N134&gt;0,IF(K134="MANTENIMENTO A",M134-L134+1,IF(K134="MANTENIMENTO B",M134-L134+1,IF(K134="SEMIRESIDENZIALE",NETWORKDAYS.INTL(L134,M134,11,'MENU TENDINA'!H$11:H$22)))),"")</f>
        <v/>
      </c>
      <c r="Q134" s="166">
        <v>5.66</v>
      </c>
      <c r="R134" s="166">
        <v>4.7</v>
      </c>
      <c r="S134" s="166">
        <v>2.95</v>
      </c>
      <c r="T134" s="168">
        <f t="shared" si="3"/>
        <v>0</v>
      </c>
    </row>
    <row r="135" spans="1:20" ht="26.25" customHeight="1" x14ac:dyDescent="0.35">
      <c r="A135" s="178"/>
      <c r="B135" s="179"/>
      <c r="C135" s="180"/>
      <c r="D135" s="180"/>
      <c r="E135" s="166">
        <v>5.66</v>
      </c>
      <c r="F135" s="166">
        <v>4.7</v>
      </c>
      <c r="G135" s="166">
        <v>2.95</v>
      </c>
      <c r="H135" s="167">
        <f t="shared" ref="H135:H149" si="4">IF(C135="MANTENIMENTO A",ROUND(E135*D135,2),IF(C135="MANTENIMENTO B",ROUND(F135*D135,2),IF(C135="SEMIRESIDENZIALE",ROUND(G135*D135,2),0)))</f>
        <v>0</v>
      </c>
      <c r="I135" s="226"/>
      <c r="J135" s="179"/>
      <c r="K135" s="180"/>
      <c r="L135" s="5"/>
      <c r="M135" s="5"/>
      <c r="N135" s="180"/>
      <c r="O135" s="225" t="str">
        <f>IF(N135&gt;0,IF(L135="","Inserire data in colonne L e M",IF(M135="","Inserire date in colonne L e N",IF(AND(K135="MANTENIMENTO A",N135&gt;(M135-L135+1)),"Errore  n. max  giorni! verificare periodo inserito",IF(AND(K135="MANTENIMENTO B",N135&gt;(M135-L135+1)),"Errore n. max giorni! verificare periodo inserito",IF(AND(K135="SEMIRESIDENZIALE",N135&gt;(NETWORKDAYS.INTL(L135,M135,11,'MENU TENDINA'!H$11:H$22))),"Errore n. max giorni! verificare periodo inserito",""))))),IF(AND(N135=0,K135&gt;0,L135&gt;0),"Inserire giorni in colonna N",""))</f>
        <v/>
      </c>
      <c r="P135" s="224" t="str">
        <f>IF(N135&gt;0,IF(K135="MANTENIMENTO A",M135-L135+1,IF(K135="MANTENIMENTO B",M135-L135+1,IF(K135="SEMIRESIDENZIALE",NETWORKDAYS.INTL(L135,M135,11,'MENU TENDINA'!H$11:H$22)))),"")</f>
        <v/>
      </c>
      <c r="Q135" s="166">
        <v>5.66</v>
      </c>
      <c r="R135" s="166">
        <v>4.7</v>
      </c>
      <c r="S135" s="166">
        <v>2.95</v>
      </c>
      <c r="T135" s="168">
        <f t="shared" ref="T135:T149" si="5">IF(K135="MANTENIMENTO A",ROUND(Q135*N135,2),IF(K135="MANTENIMENTO B",ROUND(R135*N135,2),IF(K135="SEMIRESIDENZIALE",ROUND(S135*N135,2),0)))</f>
        <v>0</v>
      </c>
    </row>
    <row r="136" spans="1:20" ht="26.25" customHeight="1" x14ac:dyDescent="0.35">
      <c r="A136" s="178"/>
      <c r="B136" s="179"/>
      <c r="C136" s="180"/>
      <c r="D136" s="180"/>
      <c r="E136" s="166">
        <v>5.66</v>
      </c>
      <c r="F136" s="166">
        <v>4.7</v>
      </c>
      <c r="G136" s="166">
        <v>2.95</v>
      </c>
      <c r="H136" s="167">
        <f t="shared" si="4"/>
        <v>0</v>
      </c>
      <c r="I136" s="226"/>
      <c r="J136" s="179"/>
      <c r="K136" s="180"/>
      <c r="L136" s="5"/>
      <c r="M136" s="5"/>
      <c r="N136" s="180"/>
      <c r="O136" s="225" t="str">
        <f>IF(N136&gt;0,IF(L136="","Inserire data in colonne L e M",IF(M136="","Inserire date in colonne L e N",IF(AND(K136="MANTENIMENTO A",N136&gt;(M136-L136+1)),"Errore  n. max  giorni! verificare periodo inserito",IF(AND(K136="MANTENIMENTO B",N136&gt;(M136-L136+1)),"Errore n. max giorni! verificare periodo inserito",IF(AND(K136="SEMIRESIDENZIALE",N136&gt;(NETWORKDAYS.INTL(L136,M136,11,'MENU TENDINA'!H$11:H$22))),"Errore n. max giorni! verificare periodo inserito",""))))),IF(AND(N136=0,K136&gt;0,L136&gt;0),"Inserire giorni in colonna N",""))</f>
        <v/>
      </c>
      <c r="P136" s="224" t="str">
        <f>IF(N136&gt;0,IF(K136="MANTENIMENTO A",M136-L136+1,IF(K136="MANTENIMENTO B",M136-L136+1,IF(K136="SEMIRESIDENZIALE",NETWORKDAYS.INTL(L136,M136,11,'MENU TENDINA'!H$11:H$22)))),"")</f>
        <v/>
      </c>
      <c r="Q136" s="166">
        <v>5.66</v>
      </c>
      <c r="R136" s="166">
        <v>4.7</v>
      </c>
      <c r="S136" s="166">
        <v>2.95</v>
      </c>
      <c r="T136" s="168">
        <f t="shared" si="5"/>
        <v>0</v>
      </c>
    </row>
    <row r="137" spans="1:20" ht="26.25" customHeight="1" x14ac:dyDescent="0.35">
      <c r="A137" s="178"/>
      <c r="B137" s="179"/>
      <c r="C137" s="180"/>
      <c r="D137" s="180"/>
      <c r="E137" s="166">
        <v>5.66</v>
      </c>
      <c r="F137" s="166">
        <v>4.7</v>
      </c>
      <c r="G137" s="166">
        <v>2.95</v>
      </c>
      <c r="H137" s="167">
        <f t="shared" si="4"/>
        <v>0</v>
      </c>
      <c r="I137" s="226"/>
      <c r="J137" s="179"/>
      <c r="K137" s="180"/>
      <c r="L137" s="5"/>
      <c r="M137" s="5"/>
      <c r="N137" s="180"/>
      <c r="O137" s="225" t="str">
        <f>IF(N137&gt;0,IF(L137="","Inserire data in colonne L e M",IF(M137="","Inserire date in colonne L e N",IF(AND(K137="MANTENIMENTO A",N137&gt;(M137-L137+1)),"Errore  n. max  giorni! verificare periodo inserito",IF(AND(K137="MANTENIMENTO B",N137&gt;(M137-L137+1)),"Errore n. max giorni! verificare periodo inserito",IF(AND(K137="SEMIRESIDENZIALE",N137&gt;(NETWORKDAYS.INTL(L137,M137,11,'MENU TENDINA'!H$11:H$22))),"Errore n. max giorni! verificare periodo inserito",""))))),IF(AND(N137=0,K137&gt;0,L137&gt;0),"Inserire giorni in colonna N",""))</f>
        <v/>
      </c>
      <c r="P137" s="224" t="str">
        <f>IF(N137&gt;0,IF(K137="MANTENIMENTO A",M137-L137+1,IF(K137="MANTENIMENTO B",M137-L137+1,IF(K137="SEMIRESIDENZIALE",NETWORKDAYS.INTL(L137,M137,11,'MENU TENDINA'!H$11:H$22)))),"")</f>
        <v/>
      </c>
      <c r="Q137" s="166">
        <v>5.66</v>
      </c>
      <c r="R137" s="166">
        <v>4.7</v>
      </c>
      <c r="S137" s="166">
        <v>2.95</v>
      </c>
      <c r="T137" s="168">
        <f t="shared" si="5"/>
        <v>0</v>
      </c>
    </row>
    <row r="138" spans="1:20" ht="26.25" customHeight="1" x14ac:dyDescent="0.35">
      <c r="A138" s="178"/>
      <c r="B138" s="179"/>
      <c r="C138" s="180"/>
      <c r="D138" s="180"/>
      <c r="E138" s="166">
        <v>5.66</v>
      </c>
      <c r="F138" s="166">
        <v>4.7</v>
      </c>
      <c r="G138" s="166">
        <v>2.95</v>
      </c>
      <c r="H138" s="167">
        <f t="shared" si="4"/>
        <v>0</v>
      </c>
      <c r="I138" s="226"/>
      <c r="J138" s="179"/>
      <c r="K138" s="180"/>
      <c r="L138" s="5"/>
      <c r="M138" s="5"/>
      <c r="N138" s="180"/>
      <c r="O138" s="225" t="str">
        <f>IF(N138&gt;0,IF(L138="","Inserire data in colonne L e M",IF(M138="","Inserire date in colonne L e N",IF(AND(K138="MANTENIMENTO A",N138&gt;(M138-L138+1)),"Errore  n. max  giorni! verificare periodo inserito",IF(AND(K138="MANTENIMENTO B",N138&gt;(M138-L138+1)),"Errore n. max giorni! verificare periodo inserito",IF(AND(K138="SEMIRESIDENZIALE",N138&gt;(NETWORKDAYS.INTL(L138,M138,11,'MENU TENDINA'!H$11:H$22))),"Errore n. max giorni! verificare periodo inserito",""))))),IF(AND(N138=0,K138&gt;0,L138&gt;0),"Inserire giorni in colonna N",""))</f>
        <v/>
      </c>
      <c r="P138" s="224" t="str">
        <f>IF(N138&gt;0,IF(K138="MANTENIMENTO A",M138-L138+1,IF(K138="MANTENIMENTO B",M138-L138+1,IF(K138="SEMIRESIDENZIALE",NETWORKDAYS.INTL(L138,M138,11,'MENU TENDINA'!H$11:H$22)))),"")</f>
        <v/>
      </c>
      <c r="Q138" s="166">
        <v>5.66</v>
      </c>
      <c r="R138" s="166">
        <v>4.7</v>
      </c>
      <c r="S138" s="166">
        <v>2.95</v>
      </c>
      <c r="T138" s="168">
        <f t="shared" si="5"/>
        <v>0</v>
      </c>
    </row>
    <row r="139" spans="1:20" ht="26.25" customHeight="1" x14ac:dyDescent="0.35">
      <c r="A139" s="178"/>
      <c r="B139" s="179"/>
      <c r="C139" s="180"/>
      <c r="D139" s="180"/>
      <c r="E139" s="166">
        <v>5.66</v>
      </c>
      <c r="F139" s="166">
        <v>4.7</v>
      </c>
      <c r="G139" s="166">
        <v>2.95</v>
      </c>
      <c r="H139" s="167">
        <f t="shared" si="4"/>
        <v>0</v>
      </c>
      <c r="I139" s="226"/>
      <c r="J139" s="179"/>
      <c r="K139" s="180"/>
      <c r="L139" s="5"/>
      <c r="M139" s="5"/>
      <c r="N139" s="180"/>
      <c r="O139" s="225" t="str">
        <f>IF(N139&gt;0,IF(L139="","Inserire data in colonne L e M",IF(M139="","Inserire date in colonne L e N",IF(AND(K139="MANTENIMENTO A",N139&gt;(M139-L139+1)),"Errore  n. max  giorni! verificare periodo inserito",IF(AND(K139="MANTENIMENTO B",N139&gt;(M139-L139+1)),"Errore n. max giorni! verificare periodo inserito",IF(AND(K139="SEMIRESIDENZIALE",N139&gt;(NETWORKDAYS.INTL(L139,M139,11,'MENU TENDINA'!H$11:H$22))),"Errore n. max giorni! verificare periodo inserito",""))))),IF(AND(N139=0,K139&gt;0,L139&gt;0),"Inserire giorni in colonna N",""))</f>
        <v/>
      </c>
      <c r="P139" s="224" t="str">
        <f>IF(N139&gt;0,IF(K139="MANTENIMENTO A",M139-L139+1,IF(K139="MANTENIMENTO B",M139-L139+1,IF(K139="SEMIRESIDENZIALE",NETWORKDAYS.INTL(L139,M139,11,'MENU TENDINA'!H$11:H$22)))),"")</f>
        <v/>
      </c>
      <c r="Q139" s="166">
        <v>5.66</v>
      </c>
      <c r="R139" s="166">
        <v>4.7</v>
      </c>
      <c r="S139" s="166">
        <v>2.95</v>
      </c>
      <c r="T139" s="168">
        <f t="shared" si="5"/>
        <v>0</v>
      </c>
    </row>
    <row r="140" spans="1:20" ht="26.25" customHeight="1" x14ac:dyDescent="0.35">
      <c r="A140" s="178"/>
      <c r="B140" s="179"/>
      <c r="C140" s="180"/>
      <c r="D140" s="180"/>
      <c r="E140" s="166">
        <v>5.66</v>
      </c>
      <c r="F140" s="166">
        <v>4.7</v>
      </c>
      <c r="G140" s="166">
        <v>2.95</v>
      </c>
      <c r="H140" s="167">
        <f t="shared" si="4"/>
        <v>0</v>
      </c>
      <c r="I140" s="226"/>
      <c r="J140" s="179"/>
      <c r="K140" s="180"/>
      <c r="L140" s="5"/>
      <c r="M140" s="5"/>
      <c r="N140" s="180"/>
      <c r="O140" s="225" t="str">
        <f>IF(N140&gt;0,IF(L140="","Inserire data in colonne L e M",IF(M140="","Inserire date in colonne L e N",IF(AND(K140="MANTENIMENTO A",N140&gt;(M140-L140+1)),"Errore  n. max  giorni! verificare periodo inserito",IF(AND(K140="MANTENIMENTO B",N140&gt;(M140-L140+1)),"Errore n. max giorni! verificare periodo inserito",IF(AND(K140="SEMIRESIDENZIALE",N140&gt;(NETWORKDAYS.INTL(L140,M140,11,'MENU TENDINA'!H$11:H$22))),"Errore n. max giorni! verificare periodo inserito",""))))),IF(AND(N140=0,K140&gt;0,L140&gt;0),"Inserire giorni in colonna N",""))</f>
        <v/>
      </c>
      <c r="P140" s="224" t="str">
        <f>IF(N140&gt;0,IF(K140="MANTENIMENTO A",M140-L140+1,IF(K140="MANTENIMENTO B",M140-L140+1,IF(K140="SEMIRESIDENZIALE",NETWORKDAYS.INTL(L140,M140,11,'MENU TENDINA'!H$11:H$22)))),"")</f>
        <v/>
      </c>
      <c r="Q140" s="166">
        <v>5.66</v>
      </c>
      <c r="R140" s="166">
        <v>4.7</v>
      </c>
      <c r="S140" s="166">
        <v>2.95</v>
      </c>
      <c r="T140" s="168">
        <f t="shared" si="5"/>
        <v>0</v>
      </c>
    </row>
    <row r="141" spans="1:20" ht="26.25" customHeight="1" x14ac:dyDescent="0.35">
      <c r="A141" s="178"/>
      <c r="B141" s="179"/>
      <c r="C141" s="180"/>
      <c r="D141" s="180"/>
      <c r="E141" s="166">
        <v>5.66</v>
      </c>
      <c r="F141" s="166">
        <v>4.7</v>
      </c>
      <c r="G141" s="166">
        <v>2.95</v>
      </c>
      <c r="H141" s="167">
        <f t="shared" si="4"/>
        <v>0</v>
      </c>
      <c r="I141" s="226"/>
      <c r="J141" s="179"/>
      <c r="K141" s="180"/>
      <c r="L141" s="5"/>
      <c r="M141" s="5"/>
      <c r="N141" s="180"/>
      <c r="O141" s="225" t="str">
        <f>IF(N141&gt;0,IF(L141="","Inserire data in colonne L e M",IF(M141="","Inserire date in colonne L e N",IF(AND(K141="MANTENIMENTO A",N141&gt;(M141-L141+1)),"Errore  n. max  giorni! verificare periodo inserito",IF(AND(K141="MANTENIMENTO B",N141&gt;(M141-L141+1)),"Errore n. max giorni! verificare periodo inserito",IF(AND(K141="SEMIRESIDENZIALE",N141&gt;(NETWORKDAYS.INTL(L141,M141,11,'MENU TENDINA'!H$11:H$22))),"Errore n. max giorni! verificare periodo inserito",""))))),IF(AND(N141=0,K141&gt;0,L141&gt;0),"Inserire giorni in colonna N",""))</f>
        <v/>
      </c>
      <c r="P141" s="224" t="str">
        <f>IF(N141&gt;0,IF(K141="MANTENIMENTO A",M141-L141+1,IF(K141="MANTENIMENTO B",M141-L141+1,IF(K141="SEMIRESIDENZIALE",NETWORKDAYS.INTL(L141,M141,11,'MENU TENDINA'!H$11:H$22)))),"")</f>
        <v/>
      </c>
      <c r="Q141" s="166">
        <v>5.66</v>
      </c>
      <c r="R141" s="166">
        <v>4.7</v>
      </c>
      <c r="S141" s="166">
        <v>2.95</v>
      </c>
      <c r="T141" s="168">
        <f t="shared" si="5"/>
        <v>0</v>
      </c>
    </row>
    <row r="142" spans="1:20" ht="26.25" customHeight="1" x14ac:dyDescent="0.35">
      <c r="A142" s="178"/>
      <c r="B142" s="179"/>
      <c r="C142" s="180"/>
      <c r="D142" s="180"/>
      <c r="E142" s="166">
        <v>5.66</v>
      </c>
      <c r="F142" s="166">
        <v>4.7</v>
      </c>
      <c r="G142" s="166">
        <v>2.95</v>
      </c>
      <c r="H142" s="167">
        <f t="shared" si="4"/>
        <v>0</v>
      </c>
      <c r="I142" s="226"/>
      <c r="J142" s="179"/>
      <c r="K142" s="180"/>
      <c r="L142" s="5"/>
      <c r="M142" s="5"/>
      <c r="N142" s="180"/>
      <c r="O142" s="225" t="str">
        <f>IF(N142&gt;0,IF(L142="","Inserire data in colonne L e M",IF(M142="","Inserire date in colonne L e N",IF(AND(K142="MANTENIMENTO A",N142&gt;(M142-L142+1)),"Errore  n. max  giorni! verificare periodo inserito",IF(AND(K142="MANTENIMENTO B",N142&gt;(M142-L142+1)),"Errore n. max giorni! verificare periodo inserito",IF(AND(K142="SEMIRESIDENZIALE",N142&gt;(NETWORKDAYS.INTL(L142,M142,11,'MENU TENDINA'!H$11:H$22))),"Errore n. max giorni! verificare periodo inserito",""))))),IF(AND(N142=0,K142&gt;0,L142&gt;0),"Inserire giorni in colonna N",""))</f>
        <v/>
      </c>
      <c r="P142" s="224" t="str">
        <f>IF(N142&gt;0,IF(K142="MANTENIMENTO A",M142-L142+1,IF(K142="MANTENIMENTO B",M142-L142+1,IF(K142="SEMIRESIDENZIALE",NETWORKDAYS.INTL(L142,M142,11,'MENU TENDINA'!H$11:H$22)))),"")</f>
        <v/>
      </c>
      <c r="Q142" s="166">
        <v>5.66</v>
      </c>
      <c r="R142" s="166">
        <v>4.7</v>
      </c>
      <c r="S142" s="166">
        <v>2.95</v>
      </c>
      <c r="T142" s="168">
        <f t="shared" si="5"/>
        <v>0</v>
      </c>
    </row>
    <row r="143" spans="1:20" ht="26.25" customHeight="1" x14ac:dyDescent="0.35">
      <c r="A143" s="178"/>
      <c r="B143" s="179"/>
      <c r="C143" s="180"/>
      <c r="D143" s="180"/>
      <c r="E143" s="166">
        <v>5.66</v>
      </c>
      <c r="F143" s="166">
        <v>4.7</v>
      </c>
      <c r="G143" s="166">
        <v>2.95</v>
      </c>
      <c r="H143" s="167">
        <f t="shared" si="4"/>
        <v>0</v>
      </c>
      <c r="I143" s="226"/>
      <c r="J143" s="179"/>
      <c r="K143" s="180"/>
      <c r="L143" s="5"/>
      <c r="M143" s="5"/>
      <c r="N143" s="180"/>
      <c r="O143" s="225" t="str">
        <f>IF(N143&gt;0,IF(L143="","Inserire data in colonne L e M",IF(M143="","Inserire date in colonne L e N",IF(AND(K143="MANTENIMENTO A",N143&gt;(M143-L143+1)),"Errore  n. max  giorni! verificare periodo inserito",IF(AND(K143="MANTENIMENTO B",N143&gt;(M143-L143+1)),"Errore n. max giorni! verificare periodo inserito",IF(AND(K143="SEMIRESIDENZIALE",N143&gt;(NETWORKDAYS.INTL(L143,M143,11,'MENU TENDINA'!H$11:H$22))),"Errore n. max giorni! verificare periodo inserito",""))))),IF(AND(N143=0,K143&gt;0,L143&gt;0),"Inserire giorni in colonna N",""))</f>
        <v/>
      </c>
      <c r="P143" s="224" t="str">
        <f>IF(N143&gt;0,IF(K143="MANTENIMENTO A",M143-L143+1,IF(K143="MANTENIMENTO B",M143-L143+1,IF(K143="SEMIRESIDENZIALE",NETWORKDAYS.INTL(L143,M143,11,'MENU TENDINA'!H$11:H$22)))),"")</f>
        <v/>
      </c>
      <c r="Q143" s="166">
        <v>5.66</v>
      </c>
      <c r="R143" s="166">
        <v>4.7</v>
      </c>
      <c r="S143" s="166">
        <v>2.95</v>
      </c>
      <c r="T143" s="168">
        <f t="shared" si="5"/>
        <v>0</v>
      </c>
    </row>
    <row r="144" spans="1:20" ht="26.25" customHeight="1" x14ac:dyDescent="0.35">
      <c r="A144" s="178"/>
      <c r="B144" s="179"/>
      <c r="C144" s="180"/>
      <c r="D144" s="180"/>
      <c r="E144" s="166">
        <v>5.66</v>
      </c>
      <c r="F144" s="166">
        <v>4.7</v>
      </c>
      <c r="G144" s="166">
        <v>2.95</v>
      </c>
      <c r="H144" s="167">
        <f t="shared" si="4"/>
        <v>0</v>
      </c>
      <c r="I144" s="226"/>
      <c r="J144" s="179"/>
      <c r="K144" s="180"/>
      <c r="L144" s="5"/>
      <c r="M144" s="5"/>
      <c r="N144" s="180"/>
      <c r="O144" s="225" t="str">
        <f>IF(N144&gt;0,IF(L144="","Inserire data in colonne L e M",IF(M144="","Inserire date in colonne L e N",IF(AND(K144="MANTENIMENTO A",N144&gt;(M144-L144+1)),"Errore  n. max  giorni! verificare periodo inserito",IF(AND(K144="MANTENIMENTO B",N144&gt;(M144-L144+1)),"Errore n. max giorni! verificare periodo inserito",IF(AND(K144="SEMIRESIDENZIALE",N144&gt;(NETWORKDAYS.INTL(L144,M144,11,'MENU TENDINA'!H$11:H$22))),"Errore n. max giorni! verificare periodo inserito",""))))),IF(AND(N144=0,K144&gt;0,L144&gt;0),"Inserire giorni in colonna N",""))</f>
        <v/>
      </c>
      <c r="P144" s="224" t="str">
        <f>IF(N144&gt;0,IF(K144="MANTENIMENTO A",M144-L144+1,IF(K144="MANTENIMENTO B",M144-L144+1,IF(K144="SEMIRESIDENZIALE",NETWORKDAYS.INTL(L144,M144,11,'MENU TENDINA'!H$11:H$22)))),"")</f>
        <v/>
      </c>
      <c r="Q144" s="166">
        <v>5.66</v>
      </c>
      <c r="R144" s="166">
        <v>4.7</v>
      </c>
      <c r="S144" s="166">
        <v>2.95</v>
      </c>
      <c r="T144" s="168">
        <f t="shared" si="5"/>
        <v>0</v>
      </c>
    </row>
    <row r="145" spans="1:20" ht="26.25" customHeight="1" x14ac:dyDescent="0.35">
      <c r="A145" s="178"/>
      <c r="B145" s="179"/>
      <c r="C145" s="180"/>
      <c r="D145" s="180"/>
      <c r="E145" s="166">
        <v>5.66</v>
      </c>
      <c r="F145" s="166">
        <v>4.7</v>
      </c>
      <c r="G145" s="166">
        <v>2.95</v>
      </c>
      <c r="H145" s="167">
        <f t="shared" si="4"/>
        <v>0</v>
      </c>
      <c r="I145" s="226"/>
      <c r="J145" s="179"/>
      <c r="K145" s="180"/>
      <c r="L145" s="5"/>
      <c r="M145" s="5"/>
      <c r="N145" s="180"/>
      <c r="O145" s="225" t="str">
        <f>IF(N145&gt;0,IF(L145="","Inserire data in colonne L e M",IF(M145="","Inserire date in colonne L e N",IF(AND(K145="MANTENIMENTO A",N145&gt;(M145-L145+1)),"Errore  n. max  giorni! verificare periodo inserito",IF(AND(K145="MANTENIMENTO B",N145&gt;(M145-L145+1)),"Errore n. max giorni! verificare periodo inserito",IF(AND(K145="SEMIRESIDENZIALE",N145&gt;(NETWORKDAYS.INTL(L145,M145,11,'MENU TENDINA'!H$11:H$22))),"Errore n. max giorni! verificare periodo inserito",""))))),IF(AND(N145=0,K145&gt;0,L145&gt;0),"Inserire giorni in colonna N",""))</f>
        <v/>
      </c>
      <c r="P145" s="224" t="str">
        <f>IF(N145&gt;0,IF(K145="MANTENIMENTO A",M145-L145+1,IF(K145="MANTENIMENTO B",M145-L145+1,IF(K145="SEMIRESIDENZIALE",NETWORKDAYS.INTL(L145,M145,11,'MENU TENDINA'!H$11:H$22)))),"")</f>
        <v/>
      </c>
      <c r="Q145" s="166">
        <v>5.66</v>
      </c>
      <c r="R145" s="166">
        <v>4.7</v>
      </c>
      <c r="S145" s="166">
        <v>2.95</v>
      </c>
      <c r="T145" s="168">
        <f t="shared" si="5"/>
        <v>0</v>
      </c>
    </row>
    <row r="146" spans="1:20" ht="26.25" customHeight="1" x14ac:dyDescent="0.35">
      <c r="A146" s="178"/>
      <c r="B146" s="179"/>
      <c r="C146" s="180"/>
      <c r="D146" s="180"/>
      <c r="E146" s="166">
        <v>5.66</v>
      </c>
      <c r="F146" s="166">
        <v>4.7</v>
      </c>
      <c r="G146" s="166">
        <v>2.95</v>
      </c>
      <c r="H146" s="167">
        <f t="shared" si="4"/>
        <v>0</v>
      </c>
      <c r="I146" s="226"/>
      <c r="J146" s="179"/>
      <c r="K146" s="180"/>
      <c r="L146" s="5"/>
      <c r="M146" s="5"/>
      <c r="N146" s="180"/>
      <c r="O146" s="225" t="str">
        <f>IF(N146&gt;0,IF(L146="","Inserire data in colonne L e M",IF(M146="","Inserire date in colonne L e N",IF(AND(K146="MANTENIMENTO A",N146&gt;(M146-L146+1)),"Errore  n. max  giorni! verificare periodo inserito",IF(AND(K146="MANTENIMENTO B",N146&gt;(M146-L146+1)),"Errore n. max giorni! verificare periodo inserito",IF(AND(K146="SEMIRESIDENZIALE",N146&gt;(NETWORKDAYS.INTL(L146,M146,11,'MENU TENDINA'!H$11:H$22))),"Errore n. max giorni! verificare periodo inserito",""))))),IF(AND(N146=0,K146&gt;0,L146&gt;0),"Inserire giorni in colonna N",""))</f>
        <v/>
      </c>
      <c r="P146" s="224" t="str">
        <f>IF(N146&gt;0,IF(K146="MANTENIMENTO A",M146-L146+1,IF(K146="MANTENIMENTO B",M146-L146+1,IF(K146="SEMIRESIDENZIALE",NETWORKDAYS.INTL(L146,M146,11,'MENU TENDINA'!H$11:H$22)))),"")</f>
        <v/>
      </c>
      <c r="Q146" s="166">
        <v>5.66</v>
      </c>
      <c r="R146" s="166">
        <v>4.7</v>
      </c>
      <c r="S146" s="166">
        <v>2.95</v>
      </c>
      <c r="T146" s="168">
        <f t="shared" si="5"/>
        <v>0</v>
      </c>
    </row>
    <row r="147" spans="1:20" ht="26.25" customHeight="1" x14ac:dyDescent="0.35">
      <c r="A147" s="178"/>
      <c r="B147" s="179"/>
      <c r="C147" s="180"/>
      <c r="D147" s="180"/>
      <c r="E147" s="166">
        <v>5.66</v>
      </c>
      <c r="F147" s="166">
        <v>4.7</v>
      </c>
      <c r="G147" s="166">
        <v>2.95</v>
      </c>
      <c r="H147" s="167">
        <f t="shared" si="4"/>
        <v>0</v>
      </c>
      <c r="I147" s="226"/>
      <c r="J147" s="179"/>
      <c r="K147" s="180"/>
      <c r="L147" s="5"/>
      <c r="M147" s="5"/>
      <c r="N147" s="180"/>
      <c r="O147" s="225" t="str">
        <f>IF(N147&gt;0,IF(L147="","Inserire data in colonne L e M",IF(M147="","Inserire date in colonne L e N",IF(AND(K147="MANTENIMENTO A",N147&gt;(M147-L147+1)),"Errore  n. max  giorni! verificare periodo inserito",IF(AND(K147="MANTENIMENTO B",N147&gt;(M147-L147+1)),"Errore n. max giorni! verificare periodo inserito",IF(AND(K147="SEMIRESIDENZIALE",N147&gt;(NETWORKDAYS.INTL(L147,M147,11,'MENU TENDINA'!H$11:H$22))),"Errore n. max giorni! verificare periodo inserito",""))))),IF(AND(N147=0,K147&gt;0,L147&gt;0),"Inserire giorni in colonna N",""))</f>
        <v/>
      </c>
      <c r="P147" s="224" t="str">
        <f>IF(N147&gt;0,IF(K147="MANTENIMENTO A",M147-L147+1,IF(K147="MANTENIMENTO B",M147-L147+1,IF(K147="SEMIRESIDENZIALE",NETWORKDAYS.INTL(L147,M147,11,'MENU TENDINA'!H$11:H$22)))),"")</f>
        <v/>
      </c>
      <c r="Q147" s="166">
        <v>5.66</v>
      </c>
      <c r="R147" s="166">
        <v>4.7</v>
      </c>
      <c r="S147" s="166">
        <v>2.95</v>
      </c>
      <c r="T147" s="168">
        <f t="shared" si="5"/>
        <v>0</v>
      </c>
    </row>
    <row r="148" spans="1:20" ht="26.25" customHeight="1" x14ac:dyDescent="0.35">
      <c r="A148" s="178"/>
      <c r="B148" s="179"/>
      <c r="C148" s="180"/>
      <c r="D148" s="180"/>
      <c r="E148" s="166">
        <v>5.66</v>
      </c>
      <c r="F148" s="166">
        <v>4.7</v>
      </c>
      <c r="G148" s="166">
        <v>2.95</v>
      </c>
      <c r="H148" s="167">
        <f t="shared" si="4"/>
        <v>0</v>
      </c>
      <c r="I148" s="226"/>
      <c r="J148" s="179"/>
      <c r="K148" s="180"/>
      <c r="L148" s="5"/>
      <c r="M148" s="5"/>
      <c r="N148" s="180"/>
      <c r="O148" s="225" t="str">
        <f>IF(N148&gt;0,IF(L148="","Inserire data in colonne L e M",IF(M148="","Inserire date in colonne L e N",IF(AND(K148="MANTENIMENTO A",N148&gt;(M148-L148+1)),"Errore  n. max  giorni! verificare periodo inserito",IF(AND(K148="MANTENIMENTO B",N148&gt;(M148-L148+1)),"Errore n. max giorni! verificare periodo inserito",IF(AND(K148="SEMIRESIDENZIALE",N148&gt;(NETWORKDAYS.INTL(L148,M148,11,'MENU TENDINA'!H$11:H$22))),"Errore n. max giorni! verificare periodo inserito",""))))),IF(AND(N148=0,K148&gt;0,L148&gt;0),"Inserire giorni in colonna N",""))</f>
        <v/>
      </c>
      <c r="P148" s="224" t="str">
        <f>IF(N148&gt;0,IF(K148="MANTENIMENTO A",M148-L148+1,IF(K148="MANTENIMENTO B",M148-L148+1,IF(K148="SEMIRESIDENZIALE",NETWORKDAYS.INTL(L148,M148,11,'MENU TENDINA'!H$11:H$22)))),"")</f>
        <v/>
      </c>
      <c r="Q148" s="166">
        <v>5.66</v>
      </c>
      <c r="R148" s="166">
        <v>4.7</v>
      </c>
      <c r="S148" s="166">
        <v>2.95</v>
      </c>
      <c r="T148" s="168">
        <f t="shared" si="5"/>
        <v>0</v>
      </c>
    </row>
    <row r="149" spans="1:20" ht="26.25" customHeight="1" x14ac:dyDescent="0.35">
      <c r="A149" s="178"/>
      <c r="B149" s="179"/>
      <c r="C149" s="180"/>
      <c r="D149" s="180"/>
      <c r="E149" s="166">
        <v>5.66</v>
      </c>
      <c r="F149" s="166">
        <v>4.7</v>
      </c>
      <c r="G149" s="166">
        <v>2.95</v>
      </c>
      <c r="H149" s="167">
        <f t="shared" si="4"/>
        <v>0</v>
      </c>
      <c r="I149" s="226"/>
      <c r="J149" s="179"/>
      <c r="K149" s="180"/>
      <c r="L149" s="5"/>
      <c r="M149" s="5"/>
      <c r="N149" s="180"/>
      <c r="O149" s="225" t="str">
        <f>IF(N149&gt;0,IF(L149="","Inserire data in colonne L e M",IF(M149="","Inserire date in colonne L e N",IF(AND(K149="MANTENIMENTO A",N149&gt;(M149-L149+1)),"Errore  n. max  giorni! verificare periodo inserito",IF(AND(K149="MANTENIMENTO B",N149&gt;(M149-L149+1)),"Errore n. max giorni! verificare periodo inserito",IF(AND(K149="SEMIRESIDENZIALE",N149&gt;(NETWORKDAYS.INTL(L149,M149,11,'MENU TENDINA'!H$11:H$22))),"Errore n. max giorni! verificare periodo inserito",""))))),IF(AND(N149=0,K149&gt;0,L149&gt;0),"Inserire giorni in colonna N",""))</f>
        <v/>
      </c>
      <c r="P149" s="224" t="str">
        <f>IF(N149&gt;0,IF(K149="MANTENIMENTO A",M149-L149+1,IF(K149="MANTENIMENTO B",M149-L149+1,IF(K149="SEMIRESIDENZIALE",NETWORKDAYS.INTL(L149,M149,11,'MENU TENDINA'!H$11:H$22)))),"")</f>
        <v/>
      </c>
      <c r="Q149" s="166">
        <v>5.66</v>
      </c>
      <c r="R149" s="166">
        <v>4.7</v>
      </c>
      <c r="S149" s="166">
        <v>2.95</v>
      </c>
      <c r="T149" s="168">
        <f t="shared" si="5"/>
        <v>0</v>
      </c>
    </row>
    <row r="150" spans="1:20" ht="32.25" customHeight="1" thickBot="1" x14ac:dyDescent="0.3">
      <c r="A150" s="169">
        <f>IF(SUM(A6:A149)&gt;0,LARGE($A$6:$A$149,1),0)</f>
        <v>0</v>
      </c>
      <c r="B150" s="170"/>
      <c r="C150" s="170"/>
      <c r="D150" s="170"/>
      <c r="E150" s="170"/>
      <c r="F150" s="170"/>
      <c r="G150" s="170"/>
      <c r="H150" s="171">
        <f>ROUND(SUM(H6:H149),2)</f>
        <v>0</v>
      </c>
      <c r="I150" s="227">
        <f>IF(SUM(I6:I149)&gt;0,LARGE($I$6:$I$149,1),0)</f>
        <v>0</v>
      </c>
      <c r="J150" s="170"/>
      <c r="K150" s="170"/>
      <c r="L150" s="170"/>
      <c r="M150" s="170"/>
      <c r="N150" s="170"/>
      <c r="O150" s="170"/>
      <c r="P150" s="170"/>
      <c r="Q150" s="170"/>
      <c r="R150" s="170"/>
      <c r="S150" s="170"/>
      <c r="T150" s="172">
        <f>ROUND(SUM(T6:T149),2)</f>
        <v>0</v>
      </c>
    </row>
  </sheetData>
  <sheetProtection algorithmName="SHA-512" hashValue="L9u67ocoa7hO3PKwRvqxGLNfz/X2+z4gnMnwPkfHYdKoKlZlxcF3d6SZpSozXkMwTAMdu2V1GvkoWMrMZJkotg==" saltValue="VJXG4eyE0QuFQ8xQPDMkVg==" spinCount="100000" sheet="1" objects="1" scenarios="1"/>
  <mergeCells count="8">
    <mergeCell ref="A2:T2"/>
    <mergeCell ref="A4:B4"/>
    <mergeCell ref="E4:G4"/>
    <mergeCell ref="I4:J4"/>
    <mergeCell ref="Q4:S4"/>
    <mergeCell ref="A3:H3"/>
    <mergeCell ref="I3:T3"/>
    <mergeCell ref="L4:M4"/>
  </mergeCells>
  <dataValidations count="4">
    <dataValidation type="whole" allowBlank="1" showInputMessage="1" showErrorMessage="1" error="supera valore massimo n. 122 giorni per regime residenziale (n. 101 per regime semiresidenziale)" prompt="inserire tot. giorni di degenza " sqref="N6:N149" xr:uid="{66D9708C-C02B-44DB-9F11-81033E8B6216}">
      <formula1>1</formula1>
      <formula2>122</formula2>
    </dataValidation>
    <dataValidation type="whole" allowBlank="1" showInputMessage="1" showErrorMessage="1" error="supera n. massimo di giorni (n.122 per regime residenziale o n. 101 giorni per semiresidenziale)" prompt="inserire giorni di degenza nel periodo 1/09/2025 - 31/12/2025 (max n. 122 gg. residenziali o n. 101 gg. semiresidenziali)" sqref="D6:D149" xr:uid="{36867C93-9B05-4591-93F5-76514ABCCF43}">
      <formula1>1</formula1>
      <formula2>122</formula2>
    </dataValidation>
    <dataValidation type="date" allowBlank="1" showInputMessage="1" showErrorMessage="1" error="nserire data compresa nel periodo 01/09/2025 - 31/12/2025" prompt="compilare " sqref="M6:M149" xr:uid="{3C5E0599-B6B7-43A1-B9B6-5B5DD930C973}">
      <formula1>45901</formula1>
      <formula2>46022</formula2>
    </dataValidation>
    <dataValidation type="date" allowBlank="1" showInputMessage="1" showErrorMessage="1" error="Inserire data compresa nel periodo 01/09/2025 - 31/12/2025" prompt="compilare " sqref="L6:L149" xr:uid="{F09267C0-D356-40D0-9F2A-5DBF8F84AFA5}">
      <formula1>45901</formula1>
      <formula2>46022</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3895FB8-D8CA-47C2-B8D0-D93B016A5B43}">
          <x14:formula1>
            <xm:f>'MENU TENDINA'!$A$6:$A$8</xm:f>
          </x14:formula1>
          <xm:sqref>K6:K149 C6:C149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1"/>
  <sheetViews>
    <sheetView topLeftCell="A5" zoomScaleNormal="100" zoomScalePageLayoutView="70" workbookViewId="0">
      <selection activeCell="C40" sqref="C40:E40"/>
    </sheetView>
  </sheetViews>
  <sheetFormatPr defaultColWidth="9.140625" defaultRowHeight="15" x14ac:dyDescent="0.25"/>
  <cols>
    <col min="1" max="1" width="22" style="157" customWidth="1"/>
    <col min="2" max="2" width="7.7109375" style="157" customWidth="1"/>
    <col min="3" max="3" width="8.28515625" style="157" customWidth="1"/>
    <col min="4" max="4" width="10.140625" style="157" customWidth="1"/>
    <col min="5" max="5" width="6" style="157" customWidth="1"/>
    <col min="6" max="6" width="8.7109375" style="157" customWidth="1"/>
    <col min="7" max="7" width="13.85546875" style="157" customWidth="1"/>
    <col min="8" max="8" width="16.7109375" style="157" customWidth="1"/>
    <col min="9" max="9" width="10.85546875" style="157" customWidth="1"/>
    <col min="10" max="10" width="5.85546875" style="157" customWidth="1"/>
    <col min="11" max="16384" width="9.140625" style="157"/>
  </cols>
  <sheetData>
    <row r="1" spans="1:12" ht="15.75" customHeight="1" x14ac:dyDescent="0.4">
      <c r="A1" s="312" t="s">
        <v>99</v>
      </c>
      <c r="B1" s="313"/>
      <c r="C1" s="313"/>
      <c r="D1" s="313"/>
      <c r="E1" s="313"/>
      <c r="F1" s="313"/>
      <c r="G1" s="313"/>
      <c r="H1" s="313"/>
      <c r="I1" s="313"/>
      <c r="J1" s="314"/>
      <c r="K1" s="182"/>
      <c r="L1" s="182"/>
    </row>
    <row r="2" spans="1:12" ht="15.75" customHeight="1" x14ac:dyDescent="0.4">
      <c r="A2" s="315" t="s">
        <v>100</v>
      </c>
      <c r="B2" s="316"/>
      <c r="C2" s="316"/>
      <c r="D2" s="316"/>
      <c r="E2" s="316"/>
      <c r="F2" s="316"/>
      <c r="G2" s="316"/>
      <c r="H2" s="316"/>
      <c r="I2" s="316"/>
      <c r="J2" s="317"/>
      <c r="K2" s="183"/>
      <c r="L2" s="183"/>
    </row>
    <row r="3" spans="1:12" ht="27.75" customHeight="1" x14ac:dyDescent="0.4">
      <c r="A3" s="318" t="s">
        <v>341</v>
      </c>
      <c r="B3" s="316"/>
      <c r="C3" s="316"/>
      <c r="D3" s="316"/>
      <c r="E3" s="316"/>
      <c r="F3" s="316"/>
      <c r="G3" s="316"/>
      <c r="H3" s="316"/>
      <c r="I3" s="316"/>
      <c r="J3" s="317"/>
      <c r="K3" s="183"/>
      <c r="L3" s="183"/>
    </row>
    <row r="4" spans="1:12" ht="30" customHeight="1" x14ac:dyDescent="0.4">
      <c r="A4" s="315" t="s">
        <v>101</v>
      </c>
      <c r="B4" s="316"/>
      <c r="C4" s="316"/>
      <c r="D4" s="316"/>
      <c r="E4" s="316"/>
      <c r="F4" s="316"/>
      <c r="G4" s="316"/>
      <c r="H4" s="316"/>
      <c r="I4" s="316"/>
      <c r="J4" s="317"/>
      <c r="K4" s="183"/>
      <c r="L4" s="183"/>
    </row>
    <row r="5" spans="1:12" ht="30" customHeight="1" x14ac:dyDescent="0.25">
      <c r="A5" s="184" t="s">
        <v>329</v>
      </c>
      <c r="B5" s="301" t="str">
        <f>IF('RSA MANTENIMENTO ALTO'!D2="","compilare in modello1 campo D2",'RSA MANTENIMENTO ALTO'!D2)</f>
        <v>compilare in modello1 campo D2</v>
      </c>
      <c r="C5" s="302"/>
      <c r="D5" s="302"/>
      <c r="E5" s="302"/>
      <c r="F5" s="302"/>
      <c r="G5" s="302"/>
      <c r="H5" s="302"/>
      <c r="I5" s="302"/>
      <c r="J5" s="303"/>
    </row>
    <row r="6" spans="1:12" ht="31.5" customHeight="1" x14ac:dyDescent="0.25">
      <c r="A6" s="185" t="s">
        <v>102</v>
      </c>
      <c r="B6" s="301" t="str">
        <f>IF('RSA MANTENIMENTO ALTO'!D3="","compilare in modello1 campo D3",'RSA MANTENIMENTO ALTO'!D3)</f>
        <v>compilare in modello1 campo D3</v>
      </c>
      <c r="C6" s="302"/>
      <c r="D6" s="302"/>
      <c r="E6" s="302"/>
      <c r="F6" s="302"/>
      <c r="G6" s="302"/>
      <c r="H6" s="302"/>
      <c r="I6" s="302"/>
      <c r="J6" s="303"/>
    </row>
    <row r="7" spans="1:12" ht="28.5" customHeight="1" x14ac:dyDescent="0.25">
      <c r="A7" s="185" t="s">
        <v>103</v>
      </c>
      <c r="B7" s="301" t="str">
        <f>IF('RSA MANTENIMENTO ALTO'!D4="","compilare in modello 1 campo D4",'RSA MANTENIMENTO ALTO'!D4)</f>
        <v>compilare in modello 1 campo D4</v>
      </c>
      <c r="C7" s="302"/>
      <c r="D7" s="302"/>
      <c r="E7" s="302"/>
      <c r="F7" s="302"/>
      <c r="G7" s="302"/>
      <c r="H7" s="302"/>
      <c r="I7" s="302"/>
      <c r="J7" s="303"/>
    </row>
    <row r="8" spans="1:12" ht="27" customHeight="1" thickBot="1" x14ac:dyDescent="0.3">
      <c r="A8" s="186"/>
      <c r="B8" s="159"/>
      <c r="C8" s="159"/>
      <c r="D8" s="159"/>
      <c r="E8" s="159"/>
      <c r="F8" s="159"/>
      <c r="G8" s="159"/>
      <c r="H8" s="159"/>
      <c r="I8" s="159"/>
      <c r="J8" s="187"/>
    </row>
    <row r="9" spans="1:12" ht="27" customHeight="1" x14ac:dyDescent="0.25">
      <c r="A9" s="186"/>
      <c r="B9" s="290" t="s">
        <v>345</v>
      </c>
      <c r="C9" s="282"/>
      <c r="D9" s="291"/>
      <c r="E9" s="281" t="s">
        <v>379</v>
      </c>
      <c r="F9" s="282"/>
      <c r="G9" s="291"/>
      <c r="H9" s="281" t="s">
        <v>419</v>
      </c>
      <c r="I9" s="282"/>
      <c r="J9" s="188"/>
    </row>
    <row r="10" spans="1:12" ht="48.75" customHeight="1" x14ac:dyDescent="0.25">
      <c r="A10" s="186"/>
      <c r="B10" s="292"/>
      <c r="C10" s="284"/>
      <c r="D10" s="293"/>
      <c r="E10" s="283"/>
      <c r="F10" s="284"/>
      <c r="G10" s="293"/>
      <c r="H10" s="283"/>
      <c r="I10" s="284"/>
      <c r="J10" s="188"/>
    </row>
    <row r="11" spans="1:12" ht="45" customHeight="1" thickBot="1" x14ac:dyDescent="0.3">
      <c r="A11" s="186"/>
      <c r="B11" s="322">
        <f>C17+C23+C29+C35</f>
        <v>0</v>
      </c>
      <c r="C11" s="323"/>
      <c r="D11" s="323"/>
      <c r="E11" s="324">
        <f>ROUND(C15+C21+C27+C33,2)</f>
        <v>0</v>
      </c>
      <c r="F11" s="324"/>
      <c r="G11" s="324"/>
      <c r="H11" s="285">
        <f>ROUND(C39+C41,2)</f>
        <v>0</v>
      </c>
      <c r="I11" s="286"/>
      <c r="J11" s="188"/>
    </row>
    <row r="12" spans="1:12" ht="28.5" customHeight="1" x14ac:dyDescent="0.25">
      <c r="A12" s="186"/>
      <c r="B12" s="159"/>
      <c r="C12" s="159"/>
      <c r="D12" s="159"/>
      <c r="E12" s="159"/>
      <c r="F12" s="159"/>
      <c r="G12" s="159"/>
      <c r="H12" s="159"/>
      <c r="I12" s="159"/>
      <c r="J12" s="187"/>
    </row>
    <row r="13" spans="1:12" ht="35.25" customHeight="1" x14ac:dyDescent="0.25">
      <c r="A13" s="304" t="s">
        <v>104</v>
      </c>
      <c r="B13" s="305"/>
      <c r="C13" s="325"/>
      <c r="D13" s="325"/>
      <c r="E13" s="325"/>
      <c r="F13" s="305"/>
      <c r="G13" s="305"/>
      <c r="H13" s="305"/>
      <c r="I13" s="305"/>
      <c r="J13" s="306"/>
    </row>
    <row r="14" spans="1:12" ht="30.75" customHeight="1" x14ac:dyDescent="0.25">
      <c r="A14" s="319" t="s">
        <v>105</v>
      </c>
      <c r="B14" s="320"/>
      <c r="C14" s="294">
        <f>'RSA MANTENIMENTO ALTO'!S150</f>
        <v>0</v>
      </c>
      <c r="D14" s="295"/>
      <c r="E14" s="296"/>
      <c r="F14" s="326" t="s">
        <v>106</v>
      </c>
      <c r="G14" s="327"/>
      <c r="H14" s="327"/>
      <c r="I14" s="327"/>
      <c r="J14" s="328"/>
    </row>
    <row r="15" spans="1:12" ht="46.5" customHeight="1" x14ac:dyDescent="0.3">
      <c r="A15" s="304" t="s">
        <v>107</v>
      </c>
      <c r="B15" s="321"/>
      <c r="C15" s="273">
        <f>'RSA MANTENIMENTO ALTO'!AB150</f>
        <v>0</v>
      </c>
      <c r="D15" s="274"/>
      <c r="E15" s="275"/>
      <c r="F15" s="297" t="s">
        <v>108</v>
      </c>
      <c r="G15" s="276"/>
      <c r="H15" s="276"/>
      <c r="I15" s="276"/>
      <c r="J15" s="277"/>
    </row>
    <row r="16" spans="1:12" ht="37.5" customHeight="1" x14ac:dyDescent="0.3">
      <c r="A16" s="271" t="s">
        <v>109</v>
      </c>
      <c r="B16" s="272"/>
      <c r="C16" s="294">
        <f>'RSA MANTENIMENTO ALTO'!AA150</f>
        <v>0</v>
      </c>
      <c r="D16" s="295"/>
      <c r="E16" s="296"/>
      <c r="F16" s="297" t="s">
        <v>110</v>
      </c>
      <c r="G16" s="276"/>
      <c r="H16" s="276"/>
      <c r="I16" s="276"/>
      <c r="J16" s="277"/>
    </row>
    <row r="17" spans="1:10" ht="33" customHeight="1" x14ac:dyDescent="0.25">
      <c r="A17" s="319" t="s">
        <v>111</v>
      </c>
      <c r="B17" s="320"/>
      <c r="C17" s="278">
        <f>'RSA MANTENIMENTO ALTO'!A150</f>
        <v>0</v>
      </c>
      <c r="D17" s="279"/>
      <c r="E17" s="280"/>
      <c r="F17" s="298" t="s">
        <v>112</v>
      </c>
      <c r="G17" s="299"/>
      <c r="H17" s="299"/>
      <c r="I17" s="299"/>
      <c r="J17" s="300"/>
    </row>
    <row r="18" spans="1:10" ht="31.5" customHeight="1" x14ac:dyDescent="0.25">
      <c r="A18" s="186"/>
      <c r="B18" s="159"/>
      <c r="C18" s="159"/>
      <c r="D18" s="159"/>
      <c r="E18" s="159"/>
      <c r="F18" s="159"/>
      <c r="G18" s="159"/>
      <c r="H18" s="159"/>
      <c r="I18" s="159"/>
      <c r="J18" s="187"/>
    </row>
    <row r="19" spans="1:10" ht="36" customHeight="1" x14ac:dyDescent="0.25">
      <c r="A19" s="304" t="s">
        <v>113</v>
      </c>
      <c r="B19" s="305"/>
      <c r="C19" s="305"/>
      <c r="D19" s="305"/>
      <c r="E19" s="305"/>
      <c r="F19" s="305"/>
      <c r="G19" s="305"/>
      <c r="H19" s="305"/>
      <c r="I19" s="305"/>
      <c r="J19" s="306"/>
    </row>
    <row r="20" spans="1:10" ht="27" customHeight="1" x14ac:dyDescent="0.25">
      <c r="A20" s="271" t="s">
        <v>105</v>
      </c>
      <c r="B20" s="272"/>
      <c r="C20" s="294">
        <f>'RSA MANTENIMENTO BASSO'!S150</f>
        <v>0</v>
      </c>
      <c r="D20" s="295"/>
      <c r="E20" s="296"/>
      <c r="F20" s="309" t="s">
        <v>114</v>
      </c>
      <c r="G20" s="310"/>
      <c r="H20" s="310"/>
      <c r="I20" s="310"/>
      <c r="J20" s="311"/>
    </row>
    <row r="21" spans="1:10" ht="44.45" customHeight="1" x14ac:dyDescent="0.25">
      <c r="A21" s="271" t="s">
        <v>107</v>
      </c>
      <c r="B21" s="272"/>
      <c r="C21" s="273">
        <f>'RSA MANTENIMENTO BASSO'!AB150</f>
        <v>0</v>
      </c>
      <c r="D21" s="274"/>
      <c r="E21" s="275"/>
      <c r="F21" s="309" t="s">
        <v>115</v>
      </c>
      <c r="G21" s="310"/>
      <c r="H21" s="310"/>
      <c r="I21" s="310"/>
      <c r="J21" s="311"/>
    </row>
    <row r="22" spans="1:10" ht="34.5" customHeight="1" x14ac:dyDescent="0.25">
      <c r="A22" s="271" t="s">
        <v>109</v>
      </c>
      <c r="B22" s="272"/>
      <c r="C22" s="294">
        <f>'RSA MANTENIMENTO BASSO'!AA150</f>
        <v>0</v>
      </c>
      <c r="D22" s="295"/>
      <c r="E22" s="296"/>
      <c r="F22" s="309" t="s">
        <v>116</v>
      </c>
      <c r="G22" s="310"/>
      <c r="H22" s="310"/>
      <c r="I22" s="310"/>
      <c r="J22" s="311"/>
    </row>
    <row r="23" spans="1:10" ht="34.5" customHeight="1" x14ac:dyDescent="0.25">
      <c r="A23" s="307" t="s">
        <v>111</v>
      </c>
      <c r="B23" s="308"/>
      <c r="C23" s="278">
        <f>'RSA MANTENIMENTO BASSO'!A150</f>
        <v>0</v>
      </c>
      <c r="D23" s="279"/>
      <c r="E23" s="280"/>
      <c r="F23" s="309" t="s">
        <v>117</v>
      </c>
      <c r="G23" s="310"/>
      <c r="H23" s="310"/>
      <c r="I23" s="310"/>
      <c r="J23" s="311"/>
    </row>
    <row r="24" spans="1:10" ht="32.25" customHeight="1" x14ac:dyDescent="0.25">
      <c r="A24" s="186"/>
      <c r="B24" s="159"/>
      <c r="C24" s="159"/>
      <c r="D24" s="159"/>
      <c r="E24" s="159"/>
      <c r="F24" s="159"/>
      <c r="G24" s="159"/>
      <c r="H24" s="159"/>
      <c r="I24" s="159"/>
      <c r="J24" s="187"/>
    </row>
    <row r="25" spans="1:10" ht="32.25" customHeight="1" x14ac:dyDescent="0.25">
      <c r="A25" s="304" t="s">
        <v>118</v>
      </c>
      <c r="B25" s="305"/>
      <c r="C25" s="305"/>
      <c r="D25" s="305"/>
      <c r="E25" s="305"/>
      <c r="F25" s="305"/>
      <c r="G25" s="305"/>
      <c r="H25" s="305"/>
      <c r="I25" s="305"/>
      <c r="J25" s="306"/>
    </row>
    <row r="26" spans="1:10" ht="34.5" customHeight="1" x14ac:dyDescent="0.25">
      <c r="A26" s="307" t="s">
        <v>105</v>
      </c>
      <c r="B26" s="308"/>
      <c r="C26" s="294">
        <f>'RSA FUORI REGIONE'!U150</f>
        <v>0</v>
      </c>
      <c r="D26" s="295"/>
      <c r="E26" s="296"/>
      <c r="F26" s="309" t="s">
        <v>335</v>
      </c>
      <c r="G26" s="310"/>
      <c r="H26" s="310"/>
      <c r="I26" s="310"/>
      <c r="J26" s="311"/>
    </row>
    <row r="27" spans="1:10" ht="45" customHeight="1" x14ac:dyDescent="0.25">
      <c r="A27" s="271" t="s">
        <v>107</v>
      </c>
      <c r="B27" s="272"/>
      <c r="C27" s="273">
        <f>'RSA FUORI REGIONE'!AF150</f>
        <v>0</v>
      </c>
      <c r="D27" s="274"/>
      <c r="E27" s="275"/>
      <c r="F27" s="309" t="s">
        <v>336</v>
      </c>
      <c r="G27" s="310"/>
      <c r="H27" s="310"/>
      <c r="I27" s="310"/>
      <c r="J27" s="311"/>
    </row>
    <row r="28" spans="1:10" ht="35.25" customHeight="1" x14ac:dyDescent="0.25">
      <c r="A28" s="271" t="s">
        <v>109</v>
      </c>
      <c r="B28" s="272"/>
      <c r="C28" s="294">
        <f>'RSA FUORI REGIONE'!AE150</f>
        <v>0</v>
      </c>
      <c r="D28" s="295"/>
      <c r="E28" s="296"/>
      <c r="F28" s="309" t="s">
        <v>337</v>
      </c>
      <c r="G28" s="310"/>
      <c r="H28" s="310"/>
      <c r="I28" s="310"/>
      <c r="J28" s="311"/>
    </row>
    <row r="29" spans="1:10" ht="33.75" customHeight="1" x14ac:dyDescent="0.25">
      <c r="A29" s="307" t="s">
        <v>111</v>
      </c>
      <c r="B29" s="308"/>
      <c r="C29" s="278">
        <f>'RSA FUORI REGIONE'!A150</f>
        <v>0</v>
      </c>
      <c r="D29" s="279"/>
      <c r="E29" s="280"/>
      <c r="F29" s="309" t="s">
        <v>119</v>
      </c>
      <c r="G29" s="310"/>
      <c r="H29" s="310"/>
      <c r="I29" s="310"/>
      <c r="J29" s="311"/>
    </row>
    <row r="30" spans="1:10" ht="40.5" customHeight="1" x14ac:dyDescent="0.25">
      <c r="A30" s="186"/>
      <c r="B30" s="159"/>
      <c r="C30" s="159"/>
      <c r="D30" s="159"/>
      <c r="E30" s="159"/>
      <c r="F30" s="159"/>
      <c r="G30" s="159"/>
      <c r="H30" s="159"/>
      <c r="I30" s="159"/>
      <c r="J30" s="187"/>
    </row>
    <row r="31" spans="1:10" ht="36.75" customHeight="1" x14ac:dyDescent="0.25">
      <c r="A31" s="287" t="s">
        <v>120</v>
      </c>
      <c r="B31" s="288"/>
      <c r="C31" s="288"/>
      <c r="D31" s="288"/>
      <c r="E31" s="288"/>
      <c r="F31" s="288"/>
      <c r="G31" s="288"/>
      <c r="H31" s="288"/>
      <c r="I31" s="288"/>
      <c r="J31" s="289"/>
    </row>
    <row r="32" spans="1:10" ht="38.25" customHeight="1" x14ac:dyDescent="0.3">
      <c r="A32" s="271" t="s">
        <v>105</v>
      </c>
      <c r="B32" s="272"/>
      <c r="C32" s="294">
        <f>'RSA SEMIRESIDENZIALE '!R150</f>
        <v>0</v>
      </c>
      <c r="D32" s="295"/>
      <c r="E32" s="296"/>
      <c r="F32" s="276" t="s">
        <v>121</v>
      </c>
      <c r="G32" s="276"/>
      <c r="H32" s="276"/>
      <c r="I32" s="276"/>
      <c r="J32" s="277"/>
    </row>
    <row r="33" spans="1:14" ht="55.5" customHeight="1" x14ac:dyDescent="0.3">
      <c r="A33" s="271" t="s">
        <v>107</v>
      </c>
      <c r="B33" s="272"/>
      <c r="C33" s="273">
        <f>'RSA SEMIRESIDENZIALE '!Z150</f>
        <v>0</v>
      </c>
      <c r="D33" s="274"/>
      <c r="E33" s="275"/>
      <c r="F33" s="276" t="s">
        <v>122</v>
      </c>
      <c r="G33" s="276"/>
      <c r="H33" s="276"/>
      <c r="I33" s="276"/>
      <c r="J33" s="277"/>
    </row>
    <row r="34" spans="1:14" ht="38.25" customHeight="1" x14ac:dyDescent="0.3">
      <c r="A34" s="271" t="s">
        <v>109</v>
      </c>
      <c r="B34" s="272"/>
      <c r="C34" s="294">
        <f>'RSA SEMIRESIDENZIALE '!Y150</f>
        <v>0</v>
      </c>
      <c r="D34" s="295"/>
      <c r="E34" s="296"/>
      <c r="F34" s="276" t="s">
        <v>123</v>
      </c>
      <c r="G34" s="276"/>
      <c r="H34" s="276"/>
      <c r="I34" s="276"/>
      <c r="J34" s="277"/>
    </row>
    <row r="35" spans="1:14" ht="30" customHeight="1" x14ac:dyDescent="0.3">
      <c r="A35" s="271" t="s">
        <v>111</v>
      </c>
      <c r="B35" s="272"/>
      <c r="C35" s="278">
        <f>'RSA SEMIRESIDENZIALE '!A150</f>
        <v>0</v>
      </c>
      <c r="D35" s="279"/>
      <c r="E35" s="280"/>
      <c r="F35" s="276" t="s">
        <v>124</v>
      </c>
      <c r="G35" s="276"/>
      <c r="H35" s="276"/>
      <c r="I35" s="276"/>
      <c r="J35" s="277"/>
    </row>
    <row r="36" spans="1:14" ht="30" customHeight="1" x14ac:dyDescent="0.25">
      <c r="A36" s="186"/>
      <c r="B36" s="159"/>
      <c r="C36" s="159"/>
      <c r="D36" s="159"/>
      <c r="E36" s="159"/>
      <c r="F36" s="159"/>
      <c r="G36" s="159"/>
      <c r="H36" s="159"/>
      <c r="I36" s="159"/>
      <c r="J36" s="187"/>
    </row>
    <row r="37" spans="1:14" ht="36" customHeight="1" x14ac:dyDescent="0.25">
      <c r="A37" s="287" t="s">
        <v>380</v>
      </c>
      <c r="B37" s="288"/>
      <c r="C37" s="288"/>
      <c r="D37" s="288"/>
      <c r="E37" s="288"/>
      <c r="F37" s="288"/>
      <c r="G37" s="288"/>
      <c r="H37" s="288"/>
      <c r="I37" s="288"/>
      <c r="J37" s="289"/>
      <c r="L37" s="189"/>
      <c r="N37" s="189"/>
    </row>
    <row r="38" spans="1:14" ht="34.5" customHeight="1" x14ac:dyDescent="0.3">
      <c r="A38" s="271" t="s">
        <v>382</v>
      </c>
      <c r="B38" s="272"/>
      <c r="C38" s="278">
        <f>'CONTRIBUTO STRAORDINARIO'!A150</f>
        <v>0</v>
      </c>
      <c r="D38" s="279"/>
      <c r="E38" s="280"/>
      <c r="F38" s="276" t="s">
        <v>381</v>
      </c>
      <c r="G38" s="276"/>
      <c r="H38" s="276"/>
      <c r="I38" s="276"/>
      <c r="J38" s="277"/>
      <c r="N38" s="189"/>
    </row>
    <row r="39" spans="1:14" ht="40.5" customHeight="1" x14ac:dyDescent="0.3">
      <c r="A39" s="271" t="s">
        <v>385</v>
      </c>
      <c r="B39" s="272"/>
      <c r="C39" s="273">
        <f>'CONTRIBUTO STRAORDINARIO'!H150</f>
        <v>0</v>
      </c>
      <c r="D39" s="274"/>
      <c r="E39" s="275"/>
      <c r="F39" s="276" t="s">
        <v>387</v>
      </c>
      <c r="G39" s="276"/>
      <c r="H39" s="276"/>
      <c r="I39" s="276"/>
      <c r="J39" s="277"/>
    </row>
    <row r="40" spans="1:14" ht="33" customHeight="1" x14ac:dyDescent="0.3">
      <c r="A40" s="271" t="s">
        <v>383</v>
      </c>
      <c r="B40" s="272"/>
      <c r="C40" s="278">
        <f>'CONTRIBUTO STRAORDINARIO'!I150</f>
        <v>0</v>
      </c>
      <c r="D40" s="279"/>
      <c r="E40" s="280"/>
      <c r="F40" s="276" t="s">
        <v>384</v>
      </c>
      <c r="G40" s="276"/>
      <c r="H40" s="276"/>
      <c r="I40" s="276"/>
      <c r="J40" s="277"/>
    </row>
    <row r="41" spans="1:14" ht="36.75" customHeight="1" x14ac:dyDescent="0.3">
      <c r="A41" s="271" t="s">
        <v>386</v>
      </c>
      <c r="B41" s="272"/>
      <c r="C41" s="273">
        <f>'CONTRIBUTO STRAORDINARIO'!T150</f>
        <v>0</v>
      </c>
      <c r="D41" s="274"/>
      <c r="E41" s="275"/>
      <c r="F41" s="276" t="s">
        <v>390</v>
      </c>
      <c r="G41" s="276"/>
      <c r="H41" s="276"/>
      <c r="I41" s="276"/>
      <c r="J41" s="277"/>
    </row>
  </sheetData>
  <sheetProtection algorithmName="SHA-512" hashValue="CSvTfVqjvlK69VaAHw63nctXUNXITUE+mlWukOOPDzL3SDJ7u4Thc+KsYhFh2RPYz5B6OP8ko7wcoLRCIkOT3A==" saltValue="62GfkokPU8Jh5OhzGUuzHw==" spinCount="100000" sheet="1" objects="1" scenarios="1"/>
  <mergeCells count="78">
    <mergeCell ref="A1:J1"/>
    <mergeCell ref="A2:J2"/>
    <mergeCell ref="A3:J3"/>
    <mergeCell ref="A4:J4"/>
    <mergeCell ref="A29:B29"/>
    <mergeCell ref="F29:J29"/>
    <mergeCell ref="C29:E29"/>
    <mergeCell ref="A14:B14"/>
    <mergeCell ref="A15:B15"/>
    <mergeCell ref="A17:B17"/>
    <mergeCell ref="B11:D11"/>
    <mergeCell ref="E11:G11"/>
    <mergeCell ref="A13:J13"/>
    <mergeCell ref="C14:E14"/>
    <mergeCell ref="C15:E15"/>
    <mergeCell ref="F14:J14"/>
    <mergeCell ref="A35:B35"/>
    <mergeCell ref="F35:J35"/>
    <mergeCell ref="C35:E35"/>
    <mergeCell ref="A32:B32"/>
    <mergeCell ref="F32:J32"/>
    <mergeCell ref="A33:B33"/>
    <mergeCell ref="F33:J33"/>
    <mergeCell ref="A34:B34"/>
    <mergeCell ref="F34:J34"/>
    <mergeCell ref="C32:E32"/>
    <mergeCell ref="C33:E33"/>
    <mergeCell ref="C34:E34"/>
    <mergeCell ref="F26:J26"/>
    <mergeCell ref="F27:J27"/>
    <mergeCell ref="A27:B27"/>
    <mergeCell ref="A28:B28"/>
    <mergeCell ref="F28:J28"/>
    <mergeCell ref="C26:E26"/>
    <mergeCell ref="C27:E27"/>
    <mergeCell ref="C28:E28"/>
    <mergeCell ref="A26:B26"/>
    <mergeCell ref="B5:J5"/>
    <mergeCell ref="B6:J6"/>
    <mergeCell ref="B7:J7"/>
    <mergeCell ref="A19:J19"/>
    <mergeCell ref="A25:J25"/>
    <mergeCell ref="A20:B20"/>
    <mergeCell ref="A21:B21"/>
    <mergeCell ref="A23:B23"/>
    <mergeCell ref="A22:B22"/>
    <mergeCell ref="C20:E20"/>
    <mergeCell ref="C23:E23"/>
    <mergeCell ref="F20:J20"/>
    <mergeCell ref="F21:J21"/>
    <mergeCell ref="F22:J22"/>
    <mergeCell ref="F23:J23"/>
    <mergeCell ref="C21:E21"/>
    <mergeCell ref="H9:I10"/>
    <mergeCell ref="H11:I11"/>
    <mergeCell ref="A37:J37"/>
    <mergeCell ref="A38:B38"/>
    <mergeCell ref="C38:E38"/>
    <mergeCell ref="F38:J38"/>
    <mergeCell ref="B9:D10"/>
    <mergeCell ref="E9:G10"/>
    <mergeCell ref="C22:E22"/>
    <mergeCell ref="F15:J15"/>
    <mergeCell ref="F16:J16"/>
    <mergeCell ref="F17:J17"/>
    <mergeCell ref="C16:E16"/>
    <mergeCell ref="A16:B16"/>
    <mergeCell ref="C17:E17"/>
    <mergeCell ref="A31:J31"/>
    <mergeCell ref="A41:B41"/>
    <mergeCell ref="C41:E41"/>
    <mergeCell ref="F41:J41"/>
    <mergeCell ref="A39:B39"/>
    <mergeCell ref="C39:E39"/>
    <mergeCell ref="F39:J39"/>
    <mergeCell ref="A40:B40"/>
    <mergeCell ref="C40:E40"/>
    <mergeCell ref="F40:J40"/>
  </mergeCells>
  <pageMargins left="0.70866141732283472" right="0.70866141732283472" top="0.74803149606299213" bottom="0.74803149606299213" header="0.31496062992125984" footer="0.31496062992125984"/>
  <pageSetup paperSize="9" orientation="portrait" horizontalDpi="4294967293" verticalDpi="4294967293" r:id="rId1"/>
  <headerFooter>
    <oddFooter>Pagina &amp;P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6"/>
  <sheetViews>
    <sheetView zoomScaleNormal="100" workbookViewId="0">
      <selection activeCell="C62" sqref="C62"/>
    </sheetView>
  </sheetViews>
  <sheetFormatPr defaultRowHeight="15" x14ac:dyDescent="0.25"/>
  <cols>
    <col min="1" max="1" width="37" style="157" customWidth="1"/>
    <col min="2" max="2" width="44.28515625" style="157" customWidth="1"/>
    <col min="3" max="3" width="68.5703125" style="157" customWidth="1"/>
    <col min="4" max="4" width="61.28515625" style="159" customWidth="1"/>
    <col min="5" max="5" width="34.28515625" style="157" customWidth="1"/>
    <col min="6" max="6" width="33.7109375" style="157" customWidth="1"/>
    <col min="7" max="256" width="9.140625" style="157"/>
    <col min="257" max="257" width="37" style="157" customWidth="1"/>
    <col min="258" max="258" width="44.28515625" style="157" customWidth="1"/>
    <col min="259" max="259" width="56.85546875" style="157" customWidth="1"/>
    <col min="260" max="260" width="68.140625" style="157" customWidth="1"/>
    <col min="261" max="512" width="9.140625" style="157"/>
    <col min="513" max="513" width="37" style="157" customWidth="1"/>
    <col min="514" max="514" width="44.28515625" style="157" customWidth="1"/>
    <col min="515" max="515" width="56.85546875" style="157" customWidth="1"/>
    <col min="516" max="516" width="68.140625" style="157" customWidth="1"/>
    <col min="517" max="768" width="9.140625" style="157"/>
    <col min="769" max="769" width="37" style="157" customWidth="1"/>
    <col min="770" max="770" width="44.28515625" style="157" customWidth="1"/>
    <col min="771" max="771" width="56.85546875" style="157" customWidth="1"/>
    <col min="772" max="772" width="68.140625" style="157" customWidth="1"/>
    <col min="773" max="1024" width="9.140625" style="157"/>
    <col min="1025" max="1025" width="37" style="157" customWidth="1"/>
    <col min="1026" max="1026" width="44.28515625" style="157" customWidth="1"/>
    <col min="1027" max="1027" width="56.85546875" style="157" customWidth="1"/>
    <col min="1028" max="1028" width="68.140625" style="157" customWidth="1"/>
    <col min="1029" max="1280" width="9.140625" style="157"/>
    <col min="1281" max="1281" width="37" style="157" customWidth="1"/>
    <col min="1282" max="1282" width="44.28515625" style="157" customWidth="1"/>
    <col min="1283" max="1283" width="56.85546875" style="157" customWidth="1"/>
    <col min="1284" max="1284" width="68.140625" style="157" customWidth="1"/>
    <col min="1285" max="1536" width="9.140625" style="157"/>
    <col min="1537" max="1537" width="37" style="157" customWidth="1"/>
    <col min="1538" max="1538" width="44.28515625" style="157" customWidth="1"/>
    <col min="1539" max="1539" width="56.85546875" style="157" customWidth="1"/>
    <col min="1540" max="1540" width="68.140625" style="157" customWidth="1"/>
    <col min="1541" max="1792" width="9.140625" style="157"/>
    <col min="1793" max="1793" width="37" style="157" customWidth="1"/>
    <col min="1794" max="1794" width="44.28515625" style="157" customWidth="1"/>
    <col min="1795" max="1795" width="56.85546875" style="157" customWidth="1"/>
    <col min="1796" max="1796" width="68.140625" style="157" customWidth="1"/>
    <col min="1797" max="2048" width="9.140625" style="157"/>
    <col min="2049" max="2049" width="37" style="157" customWidth="1"/>
    <col min="2050" max="2050" width="44.28515625" style="157" customWidth="1"/>
    <col min="2051" max="2051" width="56.85546875" style="157" customWidth="1"/>
    <col min="2052" max="2052" width="68.140625" style="157" customWidth="1"/>
    <col min="2053" max="2304" width="9.140625" style="157"/>
    <col min="2305" max="2305" width="37" style="157" customWidth="1"/>
    <col min="2306" max="2306" width="44.28515625" style="157" customWidth="1"/>
    <col min="2307" max="2307" width="56.85546875" style="157" customWidth="1"/>
    <col min="2308" max="2308" width="68.140625" style="157" customWidth="1"/>
    <col min="2309" max="2560" width="9.140625" style="157"/>
    <col min="2561" max="2561" width="37" style="157" customWidth="1"/>
    <col min="2562" max="2562" width="44.28515625" style="157" customWidth="1"/>
    <col min="2563" max="2563" width="56.85546875" style="157" customWidth="1"/>
    <col min="2564" max="2564" width="68.140625" style="157" customWidth="1"/>
    <col min="2565" max="2816" width="9.140625" style="157"/>
    <col min="2817" max="2817" width="37" style="157" customWidth="1"/>
    <col min="2818" max="2818" width="44.28515625" style="157" customWidth="1"/>
    <col min="2819" max="2819" width="56.85546875" style="157" customWidth="1"/>
    <col min="2820" max="2820" width="68.140625" style="157" customWidth="1"/>
    <col min="2821" max="3072" width="9.140625" style="157"/>
    <col min="3073" max="3073" width="37" style="157" customWidth="1"/>
    <col min="3074" max="3074" width="44.28515625" style="157" customWidth="1"/>
    <col min="3075" max="3075" width="56.85546875" style="157" customWidth="1"/>
    <col min="3076" max="3076" width="68.140625" style="157" customWidth="1"/>
    <col min="3077" max="3328" width="9.140625" style="157"/>
    <col min="3329" max="3329" width="37" style="157" customWidth="1"/>
    <col min="3330" max="3330" width="44.28515625" style="157" customWidth="1"/>
    <col min="3331" max="3331" width="56.85546875" style="157" customWidth="1"/>
    <col min="3332" max="3332" width="68.140625" style="157" customWidth="1"/>
    <col min="3333" max="3584" width="9.140625" style="157"/>
    <col min="3585" max="3585" width="37" style="157" customWidth="1"/>
    <col min="3586" max="3586" width="44.28515625" style="157" customWidth="1"/>
    <col min="3587" max="3587" width="56.85546875" style="157" customWidth="1"/>
    <col min="3588" max="3588" width="68.140625" style="157" customWidth="1"/>
    <col min="3589" max="3840" width="9.140625" style="157"/>
    <col min="3841" max="3841" width="37" style="157" customWidth="1"/>
    <col min="3842" max="3842" width="44.28515625" style="157" customWidth="1"/>
    <col min="3843" max="3843" width="56.85546875" style="157" customWidth="1"/>
    <col min="3844" max="3844" width="68.140625" style="157" customWidth="1"/>
    <col min="3845" max="4096" width="9.140625" style="157"/>
    <col min="4097" max="4097" width="37" style="157" customWidth="1"/>
    <col min="4098" max="4098" width="44.28515625" style="157" customWidth="1"/>
    <col min="4099" max="4099" width="56.85546875" style="157" customWidth="1"/>
    <col min="4100" max="4100" width="68.140625" style="157" customWidth="1"/>
    <col min="4101" max="4352" width="9.140625" style="157"/>
    <col min="4353" max="4353" width="37" style="157" customWidth="1"/>
    <col min="4354" max="4354" width="44.28515625" style="157" customWidth="1"/>
    <col min="4355" max="4355" width="56.85546875" style="157" customWidth="1"/>
    <col min="4356" max="4356" width="68.140625" style="157" customWidth="1"/>
    <col min="4357" max="4608" width="9.140625" style="157"/>
    <col min="4609" max="4609" width="37" style="157" customWidth="1"/>
    <col min="4610" max="4610" width="44.28515625" style="157" customWidth="1"/>
    <col min="4611" max="4611" width="56.85546875" style="157" customWidth="1"/>
    <col min="4612" max="4612" width="68.140625" style="157" customWidth="1"/>
    <col min="4613" max="4864" width="9.140625" style="157"/>
    <col min="4865" max="4865" width="37" style="157" customWidth="1"/>
    <col min="4866" max="4866" width="44.28515625" style="157" customWidth="1"/>
    <col min="4867" max="4867" width="56.85546875" style="157" customWidth="1"/>
    <col min="4868" max="4868" width="68.140625" style="157" customWidth="1"/>
    <col min="4869" max="5120" width="9.140625" style="157"/>
    <col min="5121" max="5121" width="37" style="157" customWidth="1"/>
    <col min="5122" max="5122" width="44.28515625" style="157" customWidth="1"/>
    <col min="5123" max="5123" width="56.85546875" style="157" customWidth="1"/>
    <col min="5124" max="5124" width="68.140625" style="157" customWidth="1"/>
    <col min="5125" max="5376" width="9.140625" style="157"/>
    <col min="5377" max="5377" width="37" style="157" customWidth="1"/>
    <col min="5378" max="5378" width="44.28515625" style="157" customWidth="1"/>
    <col min="5379" max="5379" width="56.85546875" style="157" customWidth="1"/>
    <col min="5380" max="5380" width="68.140625" style="157" customWidth="1"/>
    <col min="5381" max="5632" width="9.140625" style="157"/>
    <col min="5633" max="5633" width="37" style="157" customWidth="1"/>
    <col min="5634" max="5634" width="44.28515625" style="157" customWidth="1"/>
    <col min="5635" max="5635" width="56.85546875" style="157" customWidth="1"/>
    <col min="5636" max="5636" width="68.140625" style="157" customWidth="1"/>
    <col min="5637" max="5888" width="9.140625" style="157"/>
    <col min="5889" max="5889" width="37" style="157" customWidth="1"/>
    <col min="5890" max="5890" width="44.28515625" style="157" customWidth="1"/>
    <col min="5891" max="5891" width="56.85546875" style="157" customWidth="1"/>
    <col min="5892" max="5892" width="68.140625" style="157" customWidth="1"/>
    <col min="5893" max="6144" width="9.140625" style="157"/>
    <col min="6145" max="6145" width="37" style="157" customWidth="1"/>
    <col min="6146" max="6146" width="44.28515625" style="157" customWidth="1"/>
    <col min="6147" max="6147" width="56.85546875" style="157" customWidth="1"/>
    <col min="6148" max="6148" width="68.140625" style="157" customWidth="1"/>
    <col min="6149" max="6400" width="9.140625" style="157"/>
    <col min="6401" max="6401" width="37" style="157" customWidth="1"/>
    <col min="6402" max="6402" width="44.28515625" style="157" customWidth="1"/>
    <col min="6403" max="6403" width="56.85546875" style="157" customWidth="1"/>
    <col min="6404" max="6404" width="68.140625" style="157" customWidth="1"/>
    <col min="6405" max="6656" width="9.140625" style="157"/>
    <col min="6657" max="6657" width="37" style="157" customWidth="1"/>
    <col min="6658" max="6658" width="44.28515625" style="157" customWidth="1"/>
    <col min="6659" max="6659" width="56.85546875" style="157" customWidth="1"/>
    <col min="6660" max="6660" width="68.140625" style="157" customWidth="1"/>
    <col min="6661" max="6912" width="9.140625" style="157"/>
    <col min="6913" max="6913" width="37" style="157" customWidth="1"/>
    <col min="6914" max="6914" width="44.28515625" style="157" customWidth="1"/>
    <col min="6915" max="6915" width="56.85546875" style="157" customWidth="1"/>
    <col min="6916" max="6916" width="68.140625" style="157" customWidth="1"/>
    <col min="6917" max="7168" width="9.140625" style="157"/>
    <col min="7169" max="7169" width="37" style="157" customWidth="1"/>
    <col min="7170" max="7170" width="44.28515625" style="157" customWidth="1"/>
    <col min="7171" max="7171" width="56.85546875" style="157" customWidth="1"/>
    <col min="7172" max="7172" width="68.140625" style="157" customWidth="1"/>
    <col min="7173" max="7424" width="9.140625" style="157"/>
    <col min="7425" max="7425" width="37" style="157" customWidth="1"/>
    <col min="7426" max="7426" width="44.28515625" style="157" customWidth="1"/>
    <col min="7427" max="7427" width="56.85546875" style="157" customWidth="1"/>
    <col min="7428" max="7428" width="68.140625" style="157" customWidth="1"/>
    <col min="7429" max="7680" width="9.140625" style="157"/>
    <col min="7681" max="7681" width="37" style="157" customWidth="1"/>
    <col min="7682" max="7682" width="44.28515625" style="157" customWidth="1"/>
    <col min="7683" max="7683" width="56.85546875" style="157" customWidth="1"/>
    <col min="7684" max="7684" width="68.140625" style="157" customWidth="1"/>
    <col min="7685" max="7936" width="9.140625" style="157"/>
    <col min="7937" max="7937" width="37" style="157" customWidth="1"/>
    <col min="7938" max="7938" width="44.28515625" style="157" customWidth="1"/>
    <col min="7939" max="7939" width="56.85546875" style="157" customWidth="1"/>
    <col min="7940" max="7940" width="68.140625" style="157" customWidth="1"/>
    <col min="7941" max="8192" width="9.140625" style="157"/>
    <col min="8193" max="8193" width="37" style="157" customWidth="1"/>
    <col min="8194" max="8194" width="44.28515625" style="157" customWidth="1"/>
    <col min="8195" max="8195" width="56.85546875" style="157" customWidth="1"/>
    <col min="8196" max="8196" width="68.140625" style="157" customWidth="1"/>
    <col min="8197" max="8448" width="9.140625" style="157"/>
    <col min="8449" max="8449" width="37" style="157" customWidth="1"/>
    <col min="8450" max="8450" width="44.28515625" style="157" customWidth="1"/>
    <col min="8451" max="8451" width="56.85546875" style="157" customWidth="1"/>
    <col min="8452" max="8452" width="68.140625" style="157" customWidth="1"/>
    <col min="8453" max="8704" width="9.140625" style="157"/>
    <col min="8705" max="8705" width="37" style="157" customWidth="1"/>
    <col min="8706" max="8706" width="44.28515625" style="157" customWidth="1"/>
    <col min="8707" max="8707" width="56.85546875" style="157" customWidth="1"/>
    <col min="8708" max="8708" width="68.140625" style="157" customWidth="1"/>
    <col min="8709" max="8960" width="9.140625" style="157"/>
    <col min="8961" max="8961" width="37" style="157" customWidth="1"/>
    <col min="8962" max="8962" width="44.28515625" style="157" customWidth="1"/>
    <col min="8963" max="8963" width="56.85546875" style="157" customWidth="1"/>
    <col min="8964" max="8964" width="68.140625" style="157" customWidth="1"/>
    <col min="8965" max="9216" width="9.140625" style="157"/>
    <col min="9217" max="9217" width="37" style="157" customWidth="1"/>
    <col min="9218" max="9218" width="44.28515625" style="157" customWidth="1"/>
    <col min="9219" max="9219" width="56.85546875" style="157" customWidth="1"/>
    <col min="9220" max="9220" width="68.140625" style="157" customWidth="1"/>
    <col min="9221" max="9472" width="9.140625" style="157"/>
    <col min="9473" max="9473" width="37" style="157" customWidth="1"/>
    <col min="9474" max="9474" width="44.28515625" style="157" customWidth="1"/>
    <col min="9475" max="9475" width="56.85546875" style="157" customWidth="1"/>
    <col min="9476" max="9476" width="68.140625" style="157" customWidth="1"/>
    <col min="9477" max="9728" width="9.140625" style="157"/>
    <col min="9729" max="9729" width="37" style="157" customWidth="1"/>
    <col min="9730" max="9730" width="44.28515625" style="157" customWidth="1"/>
    <col min="9731" max="9731" width="56.85546875" style="157" customWidth="1"/>
    <col min="9732" max="9732" width="68.140625" style="157" customWidth="1"/>
    <col min="9733" max="9984" width="9.140625" style="157"/>
    <col min="9985" max="9985" width="37" style="157" customWidth="1"/>
    <col min="9986" max="9986" width="44.28515625" style="157" customWidth="1"/>
    <col min="9987" max="9987" width="56.85546875" style="157" customWidth="1"/>
    <col min="9988" max="9988" width="68.140625" style="157" customWidth="1"/>
    <col min="9989" max="10240" width="9.140625" style="157"/>
    <col min="10241" max="10241" width="37" style="157" customWidth="1"/>
    <col min="10242" max="10242" width="44.28515625" style="157" customWidth="1"/>
    <col min="10243" max="10243" width="56.85546875" style="157" customWidth="1"/>
    <col min="10244" max="10244" width="68.140625" style="157" customWidth="1"/>
    <col min="10245" max="10496" width="9.140625" style="157"/>
    <col min="10497" max="10497" width="37" style="157" customWidth="1"/>
    <col min="10498" max="10498" width="44.28515625" style="157" customWidth="1"/>
    <col min="10499" max="10499" width="56.85546875" style="157" customWidth="1"/>
    <col min="10500" max="10500" width="68.140625" style="157" customWidth="1"/>
    <col min="10501" max="10752" width="9.140625" style="157"/>
    <col min="10753" max="10753" width="37" style="157" customWidth="1"/>
    <col min="10754" max="10754" width="44.28515625" style="157" customWidth="1"/>
    <col min="10755" max="10755" width="56.85546875" style="157" customWidth="1"/>
    <col min="10756" max="10756" width="68.140625" style="157" customWidth="1"/>
    <col min="10757" max="11008" width="9.140625" style="157"/>
    <col min="11009" max="11009" width="37" style="157" customWidth="1"/>
    <col min="11010" max="11010" width="44.28515625" style="157" customWidth="1"/>
    <col min="11011" max="11011" width="56.85546875" style="157" customWidth="1"/>
    <col min="11012" max="11012" width="68.140625" style="157" customWidth="1"/>
    <col min="11013" max="11264" width="9.140625" style="157"/>
    <col min="11265" max="11265" width="37" style="157" customWidth="1"/>
    <col min="11266" max="11266" width="44.28515625" style="157" customWidth="1"/>
    <col min="11267" max="11267" width="56.85546875" style="157" customWidth="1"/>
    <col min="11268" max="11268" width="68.140625" style="157" customWidth="1"/>
    <col min="11269" max="11520" width="9.140625" style="157"/>
    <col min="11521" max="11521" width="37" style="157" customWidth="1"/>
    <col min="11522" max="11522" width="44.28515625" style="157" customWidth="1"/>
    <col min="11523" max="11523" width="56.85546875" style="157" customWidth="1"/>
    <col min="11524" max="11524" width="68.140625" style="157" customWidth="1"/>
    <col min="11525" max="11776" width="9.140625" style="157"/>
    <col min="11777" max="11777" width="37" style="157" customWidth="1"/>
    <col min="11778" max="11778" width="44.28515625" style="157" customWidth="1"/>
    <col min="11779" max="11779" width="56.85546875" style="157" customWidth="1"/>
    <col min="11780" max="11780" width="68.140625" style="157" customWidth="1"/>
    <col min="11781" max="12032" width="9.140625" style="157"/>
    <col min="12033" max="12033" width="37" style="157" customWidth="1"/>
    <col min="12034" max="12034" width="44.28515625" style="157" customWidth="1"/>
    <col min="12035" max="12035" width="56.85546875" style="157" customWidth="1"/>
    <col min="12036" max="12036" width="68.140625" style="157" customWidth="1"/>
    <col min="12037" max="12288" width="9.140625" style="157"/>
    <col min="12289" max="12289" width="37" style="157" customWidth="1"/>
    <col min="12290" max="12290" width="44.28515625" style="157" customWidth="1"/>
    <col min="12291" max="12291" width="56.85546875" style="157" customWidth="1"/>
    <col min="12292" max="12292" width="68.140625" style="157" customWidth="1"/>
    <col min="12293" max="12544" width="9.140625" style="157"/>
    <col min="12545" max="12545" width="37" style="157" customWidth="1"/>
    <col min="12546" max="12546" width="44.28515625" style="157" customWidth="1"/>
    <col min="12547" max="12547" width="56.85546875" style="157" customWidth="1"/>
    <col min="12548" max="12548" width="68.140625" style="157" customWidth="1"/>
    <col min="12549" max="12800" width="9.140625" style="157"/>
    <col min="12801" max="12801" width="37" style="157" customWidth="1"/>
    <col min="12802" max="12802" width="44.28515625" style="157" customWidth="1"/>
    <col min="12803" max="12803" width="56.85546875" style="157" customWidth="1"/>
    <col min="12804" max="12804" width="68.140625" style="157" customWidth="1"/>
    <col min="12805" max="13056" width="9.140625" style="157"/>
    <col min="13057" max="13057" width="37" style="157" customWidth="1"/>
    <col min="13058" max="13058" width="44.28515625" style="157" customWidth="1"/>
    <col min="13059" max="13059" width="56.85546875" style="157" customWidth="1"/>
    <col min="13060" max="13060" width="68.140625" style="157" customWidth="1"/>
    <col min="13061" max="13312" width="9.140625" style="157"/>
    <col min="13313" max="13313" width="37" style="157" customWidth="1"/>
    <col min="13314" max="13314" width="44.28515625" style="157" customWidth="1"/>
    <col min="13315" max="13315" width="56.85546875" style="157" customWidth="1"/>
    <col min="13316" max="13316" width="68.140625" style="157" customWidth="1"/>
    <col min="13317" max="13568" width="9.140625" style="157"/>
    <col min="13569" max="13569" width="37" style="157" customWidth="1"/>
    <col min="13570" max="13570" width="44.28515625" style="157" customWidth="1"/>
    <col min="13571" max="13571" width="56.85546875" style="157" customWidth="1"/>
    <col min="13572" max="13572" width="68.140625" style="157" customWidth="1"/>
    <col min="13573" max="13824" width="9.140625" style="157"/>
    <col min="13825" max="13825" width="37" style="157" customWidth="1"/>
    <col min="13826" max="13826" width="44.28515625" style="157" customWidth="1"/>
    <col min="13827" max="13827" width="56.85546875" style="157" customWidth="1"/>
    <col min="13828" max="13828" width="68.140625" style="157" customWidth="1"/>
    <col min="13829" max="14080" width="9.140625" style="157"/>
    <col min="14081" max="14081" width="37" style="157" customWidth="1"/>
    <col min="14082" max="14082" width="44.28515625" style="157" customWidth="1"/>
    <col min="14083" max="14083" width="56.85546875" style="157" customWidth="1"/>
    <col min="14084" max="14084" width="68.140625" style="157" customWidth="1"/>
    <col min="14085" max="14336" width="9.140625" style="157"/>
    <col min="14337" max="14337" width="37" style="157" customWidth="1"/>
    <col min="14338" max="14338" width="44.28515625" style="157" customWidth="1"/>
    <col min="14339" max="14339" width="56.85546875" style="157" customWidth="1"/>
    <col min="14340" max="14340" width="68.140625" style="157" customWidth="1"/>
    <col min="14341" max="14592" width="9.140625" style="157"/>
    <col min="14593" max="14593" width="37" style="157" customWidth="1"/>
    <col min="14594" max="14594" width="44.28515625" style="157" customWidth="1"/>
    <col min="14595" max="14595" width="56.85546875" style="157" customWidth="1"/>
    <col min="14596" max="14596" width="68.140625" style="157" customWidth="1"/>
    <col min="14597" max="14848" width="9.140625" style="157"/>
    <col min="14849" max="14849" width="37" style="157" customWidth="1"/>
    <col min="14850" max="14850" width="44.28515625" style="157" customWidth="1"/>
    <col min="14851" max="14851" width="56.85546875" style="157" customWidth="1"/>
    <col min="14852" max="14852" width="68.140625" style="157" customWidth="1"/>
    <col min="14853" max="15104" width="9.140625" style="157"/>
    <col min="15105" max="15105" width="37" style="157" customWidth="1"/>
    <col min="15106" max="15106" width="44.28515625" style="157" customWidth="1"/>
    <col min="15107" max="15107" width="56.85546875" style="157" customWidth="1"/>
    <col min="15108" max="15108" width="68.140625" style="157" customWidth="1"/>
    <col min="15109" max="15360" width="9.140625" style="157"/>
    <col min="15361" max="15361" width="37" style="157" customWidth="1"/>
    <col min="15362" max="15362" width="44.28515625" style="157" customWidth="1"/>
    <col min="15363" max="15363" width="56.85546875" style="157" customWidth="1"/>
    <col min="15364" max="15364" width="68.140625" style="157" customWidth="1"/>
    <col min="15365" max="15616" width="9.140625" style="157"/>
    <col min="15617" max="15617" width="37" style="157" customWidth="1"/>
    <col min="15618" max="15618" width="44.28515625" style="157" customWidth="1"/>
    <col min="15619" max="15619" width="56.85546875" style="157" customWidth="1"/>
    <col min="15620" max="15620" width="68.140625" style="157" customWidth="1"/>
    <col min="15621" max="15872" width="9.140625" style="157"/>
    <col min="15873" max="15873" width="37" style="157" customWidth="1"/>
    <col min="15874" max="15874" width="44.28515625" style="157" customWidth="1"/>
    <col min="15875" max="15875" width="56.85546875" style="157" customWidth="1"/>
    <col min="15876" max="15876" width="68.140625" style="157" customWidth="1"/>
    <col min="15877" max="16128" width="9.140625" style="157"/>
    <col min="16129" max="16129" width="37" style="157" customWidth="1"/>
    <col min="16130" max="16130" width="44.28515625" style="157" customWidth="1"/>
    <col min="16131" max="16131" width="56.85546875" style="157" customWidth="1"/>
    <col min="16132" max="16132" width="68.140625" style="157" customWidth="1"/>
    <col min="16133" max="16384" width="9.140625" style="157"/>
  </cols>
  <sheetData>
    <row r="1" spans="1:6" ht="81.2" customHeight="1" thickBot="1" x14ac:dyDescent="0.3">
      <c r="A1" s="346" t="s">
        <v>429</v>
      </c>
      <c r="B1" s="347"/>
      <c r="C1" s="348"/>
      <c r="D1" s="157"/>
    </row>
    <row r="2" spans="1:6" ht="42" customHeight="1" x14ac:dyDescent="0.25">
      <c r="A2" s="349" t="s">
        <v>408</v>
      </c>
      <c r="B2" s="350"/>
      <c r="C2" s="351"/>
      <c r="D2" s="157"/>
    </row>
    <row r="3" spans="1:6" ht="53.45" customHeight="1" x14ac:dyDescent="0.25">
      <c r="A3" s="352" t="s">
        <v>125</v>
      </c>
      <c r="B3" s="353"/>
      <c r="C3" s="354"/>
      <c r="D3" s="157"/>
      <c r="F3" s="190"/>
    </row>
    <row r="4" spans="1:6" ht="78" customHeight="1" x14ac:dyDescent="0.25">
      <c r="A4" s="361" t="s">
        <v>354</v>
      </c>
      <c r="B4" s="362" t="s">
        <v>126</v>
      </c>
      <c r="C4" s="363"/>
      <c r="D4" s="157"/>
    </row>
    <row r="5" spans="1:6" ht="57.95" customHeight="1" x14ac:dyDescent="0.25">
      <c r="A5" s="355" t="s">
        <v>127</v>
      </c>
      <c r="B5" s="356"/>
      <c r="C5" s="357"/>
      <c r="D5" s="157"/>
    </row>
    <row r="6" spans="1:6" ht="53.65" customHeight="1" thickBot="1" x14ac:dyDescent="0.3">
      <c r="A6" s="358" t="s">
        <v>427</v>
      </c>
      <c r="B6" s="359"/>
      <c r="C6" s="360"/>
      <c r="D6" s="157"/>
    </row>
    <row r="7" spans="1:6" s="191" customFormat="1" ht="32.25" customHeight="1" thickBot="1" x14ac:dyDescent="0.3">
      <c r="A7" s="343" t="s">
        <v>391</v>
      </c>
      <c r="B7" s="344"/>
      <c r="C7" s="345"/>
      <c r="D7" s="157"/>
    </row>
    <row r="8" spans="1:6" ht="75" x14ac:dyDescent="0.25">
      <c r="A8" s="329" t="s">
        <v>2</v>
      </c>
      <c r="B8" s="192" t="s">
        <v>128</v>
      </c>
      <c r="C8" s="193" t="s">
        <v>407</v>
      </c>
      <c r="D8" s="157"/>
    </row>
    <row r="9" spans="1:6" ht="30" x14ac:dyDescent="0.25">
      <c r="A9" s="330"/>
      <c r="B9" s="194" t="s">
        <v>15</v>
      </c>
      <c r="C9" s="195" t="s">
        <v>130</v>
      </c>
      <c r="D9" s="157"/>
    </row>
    <row r="10" spans="1:6" ht="33.75" customHeight="1" x14ac:dyDescent="0.25">
      <c r="A10" s="331"/>
      <c r="B10" s="194" t="s">
        <v>16</v>
      </c>
      <c r="C10" s="195" t="s">
        <v>131</v>
      </c>
      <c r="D10" s="157" t="s">
        <v>1</v>
      </c>
    </row>
    <row r="11" spans="1:6" ht="75" x14ac:dyDescent="0.25">
      <c r="A11" s="366" t="s">
        <v>3</v>
      </c>
      <c r="B11" s="194" t="s">
        <v>132</v>
      </c>
      <c r="C11" s="195" t="s">
        <v>133</v>
      </c>
      <c r="D11" s="157"/>
    </row>
    <row r="12" spans="1:6" ht="78.75" customHeight="1" x14ac:dyDescent="0.25">
      <c r="A12" s="366"/>
      <c r="B12" s="194" t="s">
        <v>134</v>
      </c>
      <c r="C12" s="196" t="s">
        <v>135</v>
      </c>
      <c r="D12" s="157"/>
    </row>
    <row r="13" spans="1:6" ht="45" x14ac:dyDescent="0.25">
      <c r="A13" s="197" t="s">
        <v>136</v>
      </c>
      <c r="B13" s="194" t="s">
        <v>137</v>
      </c>
      <c r="C13" s="196" t="s">
        <v>138</v>
      </c>
      <c r="D13" s="157"/>
    </row>
    <row r="14" spans="1:6" ht="30" x14ac:dyDescent="0.25">
      <c r="A14" s="366" t="s">
        <v>364</v>
      </c>
      <c r="B14" s="194" t="s">
        <v>139</v>
      </c>
      <c r="C14" s="195" t="s">
        <v>423</v>
      </c>
      <c r="D14" s="157"/>
      <c r="E14" s="198"/>
    </row>
    <row r="15" spans="1:6" ht="45.2" customHeight="1" x14ac:dyDescent="0.25">
      <c r="A15" s="366"/>
      <c r="B15" s="194" t="s">
        <v>140</v>
      </c>
      <c r="C15" s="196" t="s">
        <v>348</v>
      </c>
      <c r="D15" s="157"/>
    </row>
    <row r="16" spans="1:6" ht="191.25" customHeight="1" x14ac:dyDescent="0.25">
      <c r="A16" s="367" t="s">
        <v>141</v>
      </c>
      <c r="B16" s="194" t="s">
        <v>142</v>
      </c>
      <c r="C16" s="195" t="s">
        <v>410</v>
      </c>
      <c r="D16" s="157"/>
    </row>
    <row r="17" spans="1:5" ht="113.25" customHeight="1" x14ac:dyDescent="0.25">
      <c r="A17" s="367"/>
      <c r="B17" s="194" t="s">
        <v>143</v>
      </c>
      <c r="C17" s="195" t="s">
        <v>347</v>
      </c>
      <c r="D17" s="157"/>
      <c r="E17" s="199"/>
    </row>
    <row r="18" spans="1:5" ht="79.5" customHeight="1" x14ac:dyDescent="0.25">
      <c r="A18" s="367" t="s">
        <v>144</v>
      </c>
      <c r="B18" s="194" t="s">
        <v>142</v>
      </c>
      <c r="C18" s="200" t="s">
        <v>422</v>
      </c>
      <c r="D18" s="157"/>
      <c r="E18" s="199"/>
    </row>
    <row r="19" spans="1:5" ht="107.25" customHeight="1" x14ac:dyDescent="0.25">
      <c r="A19" s="367"/>
      <c r="B19" s="194" t="s">
        <v>145</v>
      </c>
      <c r="C19" s="196" t="s">
        <v>349</v>
      </c>
      <c r="D19" s="157"/>
      <c r="E19" s="199"/>
    </row>
    <row r="20" spans="1:5" ht="45.75" customHeight="1" x14ac:dyDescent="0.25">
      <c r="A20" s="372" t="s">
        <v>146</v>
      </c>
      <c r="B20" s="201" t="s">
        <v>54</v>
      </c>
      <c r="C20" s="202" t="s">
        <v>147</v>
      </c>
    </row>
    <row r="21" spans="1:5" ht="316.5" customHeight="1" x14ac:dyDescent="0.25">
      <c r="A21" s="373"/>
      <c r="B21" s="203" t="s">
        <v>424</v>
      </c>
      <c r="C21" s="204" t="s">
        <v>355</v>
      </c>
    </row>
    <row r="22" spans="1:5" ht="66.75" customHeight="1" x14ac:dyDescent="0.25">
      <c r="A22" s="366" t="s">
        <v>8</v>
      </c>
      <c r="B22" s="194" t="s">
        <v>148</v>
      </c>
      <c r="C22" s="195" t="s">
        <v>356</v>
      </c>
    </row>
    <row r="23" spans="1:5" ht="105" x14ac:dyDescent="0.25">
      <c r="A23" s="366"/>
      <c r="B23" s="194" t="s">
        <v>357</v>
      </c>
      <c r="C23" s="196" t="s">
        <v>395</v>
      </c>
    </row>
    <row r="24" spans="1:5" ht="41.25" customHeight="1" x14ac:dyDescent="0.25">
      <c r="A24" s="368" t="s">
        <v>149</v>
      </c>
      <c r="B24" s="205" t="s">
        <v>150</v>
      </c>
      <c r="C24" s="202" t="s">
        <v>147</v>
      </c>
    </row>
    <row r="25" spans="1:5" ht="45" x14ac:dyDescent="0.25">
      <c r="A25" s="368"/>
      <c r="B25" s="205" t="s">
        <v>151</v>
      </c>
      <c r="C25" s="202" t="s">
        <v>147</v>
      </c>
    </row>
    <row r="26" spans="1:5" ht="47.45" customHeight="1" x14ac:dyDescent="0.25">
      <c r="A26" s="370" t="s">
        <v>152</v>
      </c>
      <c r="B26" s="205" t="s">
        <v>150</v>
      </c>
      <c r="C26" s="202" t="s">
        <v>147</v>
      </c>
    </row>
    <row r="27" spans="1:5" ht="47.45" customHeight="1" x14ac:dyDescent="0.25">
      <c r="A27" s="371"/>
      <c r="B27" s="205" t="s">
        <v>153</v>
      </c>
      <c r="C27" s="202" t="s">
        <v>147</v>
      </c>
    </row>
    <row r="28" spans="1:5" ht="192.75" customHeight="1" x14ac:dyDescent="0.25">
      <c r="A28" s="375" t="s">
        <v>154</v>
      </c>
      <c r="B28" s="194" t="s">
        <v>350</v>
      </c>
      <c r="C28" s="377" t="s">
        <v>428</v>
      </c>
    </row>
    <row r="29" spans="1:5" ht="186" customHeight="1" x14ac:dyDescent="0.25">
      <c r="A29" s="376"/>
      <c r="B29" s="194" t="s">
        <v>351</v>
      </c>
      <c r="C29" s="378"/>
    </row>
    <row r="30" spans="1:5" ht="55.5" customHeight="1" x14ac:dyDescent="0.25">
      <c r="A30" s="369" t="s">
        <v>358</v>
      </c>
      <c r="B30" s="205" t="s">
        <v>155</v>
      </c>
      <c r="C30" s="202" t="s">
        <v>147</v>
      </c>
    </row>
    <row r="31" spans="1:5" ht="55.5" customHeight="1" x14ac:dyDescent="0.25">
      <c r="A31" s="369"/>
      <c r="B31" s="205" t="s">
        <v>156</v>
      </c>
      <c r="C31" s="202" t="s">
        <v>147</v>
      </c>
    </row>
    <row r="32" spans="1:5" ht="55.5" customHeight="1" x14ac:dyDescent="0.25">
      <c r="A32" s="369"/>
      <c r="B32" s="205" t="s">
        <v>157</v>
      </c>
      <c r="C32" s="202" t="s">
        <v>147</v>
      </c>
    </row>
    <row r="33" spans="1:4" ht="43.5" customHeight="1" x14ac:dyDescent="0.25">
      <c r="A33" s="368" t="s">
        <v>158</v>
      </c>
      <c r="B33" s="205" t="s">
        <v>32</v>
      </c>
      <c r="C33" s="202" t="s">
        <v>147</v>
      </c>
    </row>
    <row r="34" spans="1:4" ht="49.7" customHeight="1" x14ac:dyDescent="0.25">
      <c r="A34" s="368"/>
      <c r="B34" s="205" t="s">
        <v>33</v>
      </c>
      <c r="C34" s="202" t="s">
        <v>147</v>
      </c>
    </row>
    <row r="35" spans="1:4" ht="78.75" customHeight="1" x14ac:dyDescent="0.25">
      <c r="A35" s="206" t="s">
        <v>159</v>
      </c>
      <c r="B35" s="205" t="s">
        <v>160</v>
      </c>
      <c r="C35" s="202" t="s">
        <v>147</v>
      </c>
    </row>
    <row r="36" spans="1:4" ht="31.9" customHeight="1" x14ac:dyDescent="0.25">
      <c r="A36" s="332" t="s">
        <v>353</v>
      </c>
      <c r="B36" s="205" t="s">
        <v>161</v>
      </c>
      <c r="C36" s="202" t="s">
        <v>147</v>
      </c>
      <c r="D36" s="207"/>
    </row>
    <row r="37" spans="1:4" ht="39.6" customHeight="1" x14ac:dyDescent="0.25">
      <c r="A37" s="372"/>
      <c r="B37" s="205" t="s">
        <v>162</v>
      </c>
      <c r="C37" s="202" t="s">
        <v>147</v>
      </c>
      <c r="D37" s="207"/>
    </row>
    <row r="38" spans="1:4" ht="32.25" customHeight="1" x14ac:dyDescent="0.25">
      <c r="A38" s="372"/>
      <c r="B38" s="205" t="s">
        <v>163</v>
      </c>
      <c r="C38" s="202" t="s">
        <v>147</v>
      </c>
    </row>
    <row r="39" spans="1:4" ht="31.7" customHeight="1" x14ac:dyDescent="0.25">
      <c r="A39" s="372"/>
      <c r="B39" s="205" t="s">
        <v>38</v>
      </c>
      <c r="C39" s="202" t="s">
        <v>147</v>
      </c>
    </row>
    <row r="40" spans="1:4" ht="31.7" hidden="1" customHeight="1" x14ac:dyDescent="0.25">
      <c r="A40" s="372"/>
      <c r="B40" s="201" t="s">
        <v>164</v>
      </c>
      <c r="C40" s="204" t="s">
        <v>147</v>
      </c>
    </row>
    <row r="41" spans="1:4" ht="43.9" hidden="1" customHeight="1" x14ac:dyDescent="0.25">
      <c r="A41" s="372"/>
      <c r="B41" s="201" t="s">
        <v>165</v>
      </c>
      <c r="C41" s="204" t="s">
        <v>147</v>
      </c>
    </row>
    <row r="42" spans="1:4" ht="46.5" hidden="1" customHeight="1" x14ac:dyDescent="0.25">
      <c r="A42" s="372"/>
      <c r="B42" s="205" t="s">
        <v>166</v>
      </c>
      <c r="C42" s="208" t="s">
        <v>147</v>
      </c>
    </row>
    <row r="43" spans="1:4" ht="45.75" hidden="1" customHeight="1" x14ac:dyDescent="0.25">
      <c r="A43" s="372"/>
      <c r="B43" s="205" t="s">
        <v>167</v>
      </c>
      <c r="C43" s="208" t="s">
        <v>147</v>
      </c>
    </row>
    <row r="44" spans="1:4" ht="39.200000000000003" customHeight="1" x14ac:dyDescent="0.25">
      <c r="A44" s="372"/>
      <c r="B44" s="205" t="s">
        <v>39</v>
      </c>
      <c r="C44" s="204" t="s">
        <v>147</v>
      </c>
    </row>
    <row r="45" spans="1:4" ht="35.450000000000003" customHeight="1" thickBot="1" x14ac:dyDescent="0.3">
      <c r="A45" s="374"/>
      <c r="B45" s="205" t="s">
        <v>352</v>
      </c>
      <c r="C45" s="202" t="s">
        <v>147</v>
      </c>
    </row>
    <row r="46" spans="1:4" s="191" customFormat="1" ht="32.25" customHeight="1" thickBot="1" x14ac:dyDescent="0.3">
      <c r="A46" s="343" t="s">
        <v>409</v>
      </c>
      <c r="B46" s="344"/>
      <c r="C46" s="345"/>
      <c r="D46" s="157"/>
    </row>
    <row r="47" spans="1:4" s="191" customFormat="1" ht="32.25" customHeight="1" thickBot="1" x14ac:dyDescent="0.3">
      <c r="A47" s="334" t="s">
        <v>404</v>
      </c>
      <c r="B47" s="335"/>
      <c r="C47" s="335"/>
      <c r="D47" s="157"/>
    </row>
    <row r="48" spans="1:4" s="191" customFormat="1" ht="32.25" customHeight="1" x14ac:dyDescent="0.25">
      <c r="A48" s="341" t="s">
        <v>2</v>
      </c>
      <c r="B48" s="194" t="s">
        <v>406</v>
      </c>
      <c r="C48" s="193" t="s">
        <v>129</v>
      </c>
      <c r="D48" s="157"/>
    </row>
    <row r="49" spans="1:4" ht="60" x14ac:dyDescent="0.25">
      <c r="A49" s="342"/>
      <c r="B49" s="194" t="s">
        <v>15</v>
      </c>
      <c r="C49" s="195" t="s">
        <v>394</v>
      </c>
    </row>
    <row r="50" spans="1:4" ht="105" x14ac:dyDescent="0.25">
      <c r="A50" s="209" t="s">
        <v>365</v>
      </c>
      <c r="B50" s="210" t="s">
        <v>396</v>
      </c>
      <c r="C50" s="195" t="s">
        <v>421</v>
      </c>
    </row>
    <row r="51" spans="1:4" ht="90" x14ac:dyDescent="0.25">
      <c r="A51" s="211" t="s">
        <v>363</v>
      </c>
      <c r="B51" s="211" t="s">
        <v>414</v>
      </c>
      <c r="C51" s="195" t="s">
        <v>398</v>
      </c>
    </row>
    <row r="52" spans="1:4" ht="39" customHeight="1" x14ac:dyDescent="0.25">
      <c r="A52" s="332" t="s">
        <v>366</v>
      </c>
      <c r="B52" s="205" t="s">
        <v>399</v>
      </c>
      <c r="C52" s="202" t="s">
        <v>147</v>
      </c>
    </row>
    <row r="53" spans="1:4" ht="29.25" customHeight="1" x14ac:dyDescent="0.25">
      <c r="A53" s="333"/>
      <c r="B53" s="205" t="s">
        <v>401</v>
      </c>
      <c r="C53" s="202" t="s">
        <v>147</v>
      </c>
    </row>
    <row r="54" spans="1:4" ht="27" customHeight="1" x14ac:dyDescent="0.25">
      <c r="A54" s="333"/>
      <c r="B54" s="205" t="s">
        <v>400</v>
      </c>
      <c r="C54" s="202" t="s">
        <v>147</v>
      </c>
    </row>
    <row r="55" spans="1:4" ht="45.75" customHeight="1" x14ac:dyDescent="0.25">
      <c r="A55" s="212" t="s">
        <v>371</v>
      </c>
      <c r="B55" s="205" t="s">
        <v>388</v>
      </c>
      <c r="C55" s="202" t="s">
        <v>147</v>
      </c>
    </row>
    <row r="56" spans="1:4" s="191" customFormat="1" ht="32.25" customHeight="1" thickBot="1" x14ac:dyDescent="0.3">
      <c r="A56" s="336" t="s">
        <v>403</v>
      </c>
      <c r="B56" s="337"/>
      <c r="C56" s="338"/>
      <c r="D56" s="157"/>
    </row>
    <row r="57" spans="1:4" s="191" customFormat="1" ht="32.25" customHeight="1" x14ac:dyDescent="0.25">
      <c r="A57" s="339" t="s">
        <v>393</v>
      </c>
      <c r="B57" s="194" t="s">
        <v>406</v>
      </c>
      <c r="C57" s="193" t="s">
        <v>129</v>
      </c>
      <c r="D57" s="157"/>
    </row>
    <row r="58" spans="1:4" ht="45" x14ac:dyDescent="0.25">
      <c r="A58" s="340"/>
      <c r="B58" s="194" t="s">
        <v>15</v>
      </c>
      <c r="C58" s="195" t="s">
        <v>405</v>
      </c>
    </row>
    <row r="59" spans="1:4" ht="106.5" customHeight="1" x14ac:dyDescent="0.25">
      <c r="A59" s="209" t="s">
        <v>365</v>
      </c>
      <c r="B59" s="210" t="s">
        <v>396</v>
      </c>
      <c r="C59" s="195" t="s">
        <v>420</v>
      </c>
    </row>
    <row r="60" spans="1:4" ht="45" x14ac:dyDescent="0.25">
      <c r="A60" s="379" t="s">
        <v>362</v>
      </c>
      <c r="B60" s="213" t="s">
        <v>359</v>
      </c>
      <c r="C60" s="195" t="s">
        <v>412</v>
      </c>
    </row>
    <row r="61" spans="1:4" ht="45" x14ac:dyDescent="0.25">
      <c r="A61" s="380"/>
      <c r="B61" s="213" t="s">
        <v>411</v>
      </c>
      <c r="C61" s="195" t="s">
        <v>348</v>
      </c>
    </row>
    <row r="62" spans="1:4" ht="93.75" customHeight="1" x14ac:dyDescent="0.25">
      <c r="A62" s="211" t="s">
        <v>363</v>
      </c>
      <c r="B62" s="211" t="s">
        <v>413</v>
      </c>
      <c r="C62" s="195" t="s">
        <v>398</v>
      </c>
    </row>
    <row r="63" spans="1:4" ht="114" customHeight="1" x14ac:dyDescent="0.25">
      <c r="A63" s="214" t="s">
        <v>372</v>
      </c>
      <c r="B63" s="215" t="s">
        <v>416</v>
      </c>
      <c r="C63" s="216" t="s">
        <v>417</v>
      </c>
    </row>
    <row r="64" spans="1:4" ht="39" customHeight="1" x14ac:dyDescent="0.25">
      <c r="A64" s="332" t="s">
        <v>366</v>
      </c>
      <c r="B64" s="205" t="s">
        <v>399</v>
      </c>
      <c r="C64" s="202" t="s">
        <v>147</v>
      </c>
    </row>
    <row r="65" spans="1:3" ht="29.25" customHeight="1" x14ac:dyDescent="0.25">
      <c r="A65" s="333"/>
      <c r="B65" s="205" t="s">
        <v>401</v>
      </c>
      <c r="C65" s="202" t="s">
        <v>147</v>
      </c>
    </row>
    <row r="66" spans="1:3" ht="27" customHeight="1" x14ac:dyDescent="0.25">
      <c r="A66" s="333"/>
      <c r="B66" s="205" t="s">
        <v>400</v>
      </c>
      <c r="C66" s="202" t="s">
        <v>147</v>
      </c>
    </row>
    <row r="67" spans="1:3" ht="45.75" customHeight="1" thickBot="1" x14ac:dyDescent="0.3">
      <c r="A67" s="217" t="s">
        <v>371</v>
      </c>
      <c r="B67" s="218" t="s">
        <v>415</v>
      </c>
      <c r="C67" s="202" t="s">
        <v>147</v>
      </c>
    </row>
    <row r="68" spans="1:3" ht="37.5" customHeight="1" thickBot="1" x14ac:dyDescent="0.3">
      <c r="A68" s="219" t="s">
        <v>168</v>
      </c>
      <c r="B68" s="364" t="s">
        <v>418</v>
      </c>
      <c r="C68" s="365"/>
    </row>
    <row r="69" spans="1:3" ht="37.5" customHeight="1" x14ac:dyDescent="0.25">
      <c r="A69" s="220"/>
    </row>
    <row r="70" spans="1:3" ht="37.5" customHeight="1" x14ac:dyDescent="0.25"/>
    <row r="71" spans="1:3" ht="37.5" customHeight="1" x14ac:dyDescent="0.25">
      <c r="A71" s="221"/>
    </row>
    <row r="72" spans="1:3" ht="37.5" customHeight="1" x14ac:dyDescent="0.25">
      <c r="A72" s="221"/>
    </row>
    <row r="73" spans="1:3" ht="37.5" customHeight="1" x14ac:dyDescent="0.25">
      <c r="A73" s="221"/>
    </row>
    <row r="74" spans="1:3" ht="37.5" customHeight="1" x14ac:dyDescent="0.25">
      <c r="A74" s="221"/>
    </row>
    <row r="75" spans="1:3" x14ac:dyDescent="0.25">
      <c r="A75" s="221"/>
    </row>
    <row r="76" spans="1:3" x14ac:dyDescent="0.25">
      <c r="A76" s="221"/>
    </row>
  </sheetData>
  <sheetProtection algorithmName="SHA-512" hashValue="W9EnuEZvImbTYdGJcep5+pNLHLzPRxa4elfQfxO+EJnONse9u2ytgsJiJ9Ss7vkZ70aW4YgmAwI7NWP1twzamg==" saltValue="jkPtFzUVQwMHJOZuVBTbWw==" spinCount="100000" sheet="1" objects="1" scenarios="1"/>
  <mergeCells count="30">
    <mergeCell ref="B68:C68"/>
    <mergeCell ref="A11:A12"/>
    <mergeCell ref="A14:A15"/>
    <mergeCell ref="A16:A17"/>
    <mergeCell ref="A22:A23"/>
    <mergeCell ref="A24:A25"/>
    <mergeCell ref="A30:A32"/>
    <mergeCell ref="A33:A34"/>
    <mergeCell ref="A18:A19"/>
    <mergeCell ref="A26:A27"/>
    <mergeCell ref="A20:A21"/>
    <mergeCell ref="A36:A45"/>
    <mergeCell ref="A28:A29"/>
    <mergeCell ref="C28:C29"/>
    <mergeCell ref="A46:C46"/>
    <mergeCell ref="A60:A61"/>
    <mergeCell ref="A7:C7"/>
    <mergeCell ref="A1:C1"/>
    <mergeCell ref="A2:C2"/>
    <mergeCell ref="A3:C3"/>
    <mergeCell ref="A5:C5"/>
    <mergeCell ref="A6:C6"/>
    <mergeCell ref="A4:C4"/>
    <mergeCell ref="A8:A10"/>
    <mergeCell ref="A64:A66"/>
    <mergeCell ref="A47:C47"/>
    <mergeCell ref="A56:C56"/>
    <mergeCell ref="A57:A58"/>
    <mergeCell ref="A48:A49"/>
    <mergeCell ref="A52:A54"/>
  </mergeCells>
  <pageMargins left="0.56000000000000005" right="0.28999999999999998" top="0.59" bottom="0.61" header="0.5" footer="0.5"/>
  <pageSetup paperSize="9" scale="6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14"/>
  <sheetViews>
    <sheetView topLeftCell="B84" zoomScale="90" zoomScaleNormal="90" workbookViewId="0">
      <selection activeCell="B108" sqref="B108"/>
    </sheetView>
  </sheetViews>
  <sheetFormatPr defaultColWidth="9.140625" defaultRowHeight="15" x14ac:dyDescent="0.25"/>
  <cols>
    <col min="1" max="1" width="14.28515625" hidden="1" customWidth="1"/>
    <col min="2" max="2" width="28" customWidth="1"/>
    <col min="3" max="3" width="24.85546875" customWidth="1"/>
    <col min="4" max="4" width="21.28515625" customWidth="1"/>
    <col min="6" max="6" width="13.85546875" hidden="1" customWidth="1"/>
    <col min="7" max="7" width="11.7109375" hidden="1" customWidth="1"/>
    <col min="8" max="8" width="15.140625" hidden="1" customWidth="1"/>
    <col min="9" max="9" width="12.28515625" hidden="1" customWidth="1"/>
    <col min="10" max="10" width="13.140625" hidden="1" customWidth="1"/>
    <col min="11" max="11" width="17.140625" hidden="1" customWidth="1"/>
    <col min="12" max="13" width="9.140625" hidden="1" customWidth="1"/>
    <col min="14" max="15" width="0" hidden="1" customWidth="1"/>
  </cols>
  <sheetData>
    <row r="1" spans="1:13" ht="40.5" customHeight="1" thickBot="1" x14ac:dyDescent="0.3">
      <c r="A1" t="s">
        <v>169</v>
      </c>
      <c r="B1" s="67" t="s">
        <v>170</v>
      </c>
      <c r="C1" s="68" t="s">
        <v>171</v>
      </c>
      <c r="D1" s="69" t="s">
        <v>172</v>
      </c>
    </row>
    <row r="2" spans="1:13" ht="30" x14ac:dyDescent="0.25">
      <c r="A2" t="s">
        <v>173</v>
      </c>
      <c r="B2" s="70" t="s">
        <v>174</v>
      </c>
      <c r="C2" s="79" t="s">
        <v>175</v>
      </c>
      <c r="D2" s="79" t="s">
        <v>176</v>
      </c>
    </row>
    <row r="3" spans="1:13" ht="45" x14ac:dyDescent="0.25">
      <c r="A3" t="s">
        <v>41</v>
      </c>
      <c r="B3" s="71" t="s">
        <v>177</v>
      </c>
      <c r="C3" s="79" t="s">
        <v>178</v>
      </c>
      <c r="D3" s="79" t="s">
        <v>179</v>
      </c>
      <c r="K3" s="17"/>
    </row>
    <row r="4" spans="1:13" ht="45" x14ac:dyDescent="0.25">
      <c r="B4" s="71" t="s">
        <v>180</v>
      </c>
      <c r="C4" s="71" t="s">
        <v>181</v>
      </c>
      <c r="D4" s="79" t="s">
        <v>182</v>
      </c>
      <c r="K4" s="17"/>
    </row>
    <row r="5" spans="1:13" x14ac:dyDescent="0.25">
      <c r="A5" t="s">
        <v>367</v>
      </c>
      <c r="B5" s="71" t="s">
        <v>183</v>
      </c>
      <c r="C5" s="71" t="s">
        <v>184</v>
      </c>
      <c r="D5" s="79" t="s">
        <v>185</v>
      </c>
      <c r="K5" s="17"/>
    </row>
    <row r="6" spans="1:13" ht="30" x14ac:dyDescent="0.25">
      <c r="A6" t="s">
        <v>368</v>
      </c>
      <c r="B6" s="71" t="s">
        <v>186</v>
      </c>
      <c r="C6" s="79" t="s">
        <v>187</v>
      </c>
      <c r="D6" s="79" t="s">
        <v>188</v>
      </c>
      <c r="K6" s="17"/>
    </row>
    <row r="7" spans="1:13" ht="21.75" customHeight="1" x14ac:dyDescent="0.25">
      <c r="A7" t="s">
        <v>369</v>
      </c>
      <c r="B7" s="71" t="s">
        <v>175</v>
      </c>
      <c r="C7" s="79" t="s">
        <v>189</v>
      </c>
      <c r="D7" s="79" t="s">
        <v>190</v>
      </c>
      <c r="K7" s="17"/>
    </row>
    <row r="8" spans="1:13" ht="30" x14ac:dyDescent="0.25">
      <c r="A8" t="s">
        <v>172</v>
      </c>
      <c r="B8" s="71" t="s">
        <v>191</v>
      </c>
      <c r="C8" s="79" t="s">
        <v>192</v>
      </c>
      <c r="D8" s="71" t="s">
        <v>193</v>
      </c>
    </row>
    <row r="9" spans="1:13" ht="45.75" thickBot="1" x14ac:dyDescent="0.3">
      <c r="B9" s="71" t="s">
        <v>178</v>
      </c>
      <c r="C9" s="72" t="s">
        <v>194</v>
      </c>
      <c r="D9" s="79" t="s">
        <v>195</v>
      </c>
    </row>
    <row r="10" spans="1:13" ht="45.75" thickBot="1" x14ac:dyDescent="0.3">
      <c r="B10" s="71" t="s">
        <v>187</v>
      </c>
      <c r="C10" s="71" t="s">
        <v>196</v>
      </c>
      <c r="D10" s="79" t="s">
        <v>197</v>
      </c>
      <c r="F10" s="27" t="s">
        <v>198</v>
      </c>
      <c r="G10" s="28"/>
      <c r="H10" s="29" t="s">
        <v>199</v>
      </c>
      <c r="I10" s="29" t="s">
        <v>200</v>
      </c>
      <c r="K10" s="64" t="s">
        <v>201</v>
      </c>
      <c r="L10" s="65">
        <v>11</v>
      </c>
    </row>
    <row r="11" spans="1:13" ht="27" customHeight="1" x14ac:dyDescent="0.25">
      <c r="B11" s="71" t="s">
        <v>189</v>
      </c>
      <c r="C11" s="71" t="s">
        <v>202</v>
      </c>
      <c r="D11" s="79" t="s">
        <v>203</v>
      </c>
      <c r="F11" s="30">
        <v>1</v>
      </c>
      <c r="G11" s="31" t="s">
        <v>204</v>
      </c>
      <c r="H11" s="32">
        <v>45658</v>
      </c>
      <c r="I11" s="66" t="s">
        <v>205</v>
      </c>
      <c r="K11" s="65" t="s">
        <v>206</v>
      </c>
      <c r="L11" s="65">
        <v>52</v>
      </c>
      <c r="M11" t="s">
        <v>207</v>
      </c>
    </row>
    <row r="12" spans="1:13" ht="20.25" customHeight="1" x14ac:dyDescent="0.25">
      <c r="B12" s="71" t="s">
        <v>192</v>
      </c>
      <c r="C12" s="79" t="s">
        <v>208</v>
      </c>
      <c r="F12" s="33">
        <v>2</v>
      </c>
      <c r="G12" s="18" t="s">
        <v>209</v>
      </c>
      <c r="H12" s="19">
        <v>45663</v>
      </c>
      <c r="I12" s="34" t="s">
        <v>210</v>
      </c>
      <c r="K12" s="65" t="s">
        <v>211</v>
      </c>
      <c r="L12" s="65">
        <f>L10+L11</f>
        <v>63</v>
      </c>
    </row>
    <row r="13" spans="1:13" ht="15.75" thickBot="1" x14ac:dyDescent="0.3">
      <c r="B13" s="71" t="s">
        <v>212</v>
      </c>
      <c r="C13" s="79" t="s">
        <v>213</v>
      </c>
      <c r="F13" s="33">
        <v>3</v>
      </c>
      <c r="G13" s="18" t="s">
        <v>214</v>
      </c>
      <c r="H13" s="19">
        <v>45767</v>
      </c>
      <c r="I13" s="35" t="s">
        <v>215</v>
      </c>
    </row>
    <row r="14" spans="1:13" ht="41.25" customHeight="1" thickBot="1" x14ac:dyDescent="0.3">
      <c r="B14" s="71" t="s">
        <v>216</v>
      </c>
      <c r="C14" s="79" t="s">
        <v>217</v>
      </c>
      <c r="F14" s="33">
        <v>4</v>
      </c>
      <c r="G14" s="18" t="s">
        <v>218</v>
      </c>
      <c r="H14" s="19">
        <v>45768</v>
      </c>
      <c r="I14" s="34" t="s">
        <v>210</v>
      </c>
      <c r="K14" s="43" t="s">
        <v>219</v>
      </c>
      <c r="L14" s="42">
        <f>365-L12</f>
        <v>302</v>
      </c>
    </row>
    <row r="15" spans="1:13" ht="45" x14ac:dyDescent="0.25">
      <c r="B15" s="71" t="s">
        <v>220</v>
      </c>
      <c r="C15" s="79" t="s">
        <v>221</v>
      </c>
      <c r="F15" s="33">
        <v>5</v>
      </c>
      <c r="G15" s="23" t="s">
        <v>222</v>
      </c>
      <c r="H15" s="20">
        <v>45772</v>
      </c>
      <c r="I15" s="36" t="s">
        <v>223</v>
      </c>
    </row>
    <row r="16" spans="1:13" ht="27.75" customHeight="1" x14ac:dyDescent="0.25">
      <c r="B16" s="71" t="s">
        <v>224</v>
      </c>
      <c r="C16" s="79" t="s">
        <v>225</v>
      </c>
      <c r="F16" s="33">
        <v>6</v>
      </c>
      <c r="G16" s="18" t="s">
        <v>226</v>
      </c>
      <c r="H16" s="19">
        <v>45778</v>
      </c>
      <c r="I16" s="37" t="s">
        <v>227</v>
      </c>
      <c r="K16">
        <v>12</v>
      </c>
      <c r="L16" t="s">
        <v>228</v>
      </c>
    </row>
    <row r="17" spans="2:12" ht="21" customHeight="1" x14ac:dyDescent="0.25">
      <c r="B17" s="71" t="s">
        <v>229</v>
      </c>
      <c r="C17" s="79" t="s">
        <v>230</v>
      </c>
      <c r="F17" s="33">
        <v>7</v>
      </c>
      <c r="G17" s="18" t="s">
        <v>231</v>
      </c>
      <c r="H17" s="19">
        <v>45810</v>
      </c>
      <c r="I17" s="37" t="s">
        <v>210</v>
      </c>
      <c r="K17">
        <v>11</v>
      </c>
      <c r="L17" t="s">
        <v>232</v>
      </c>
    </row>
    <row r="18" spans="2:12" x14ac:dyDescent="0.25">
      <c r="B18" s="71" t="s">
        <v>233</v>
      </c>
      <c r="C18" s="79" t="s">
        <v>179</v>
      </c>
      <c r="F18" s="33">
        <v>8</v>
      </c>
      <c r="G18" s="18" t="s">
        <v>234</v>
      </c>
      <c r="H18" s="19">
        <v>45884</v>
      </c>
      <c r="I18" s="34" t="s">
        <v>223</v>
      </c>
      <c r="K18">
        <v>1</v>
      </c>
      <c r="L18" t="s">
        <v>235</v>
      </c>
    </row>
    <row r="19" spans="2:12" ht="30" x14ac:dyDescent="0.25">
      <c r="B19" s="71" t="s">
        <v>236</v>
      </c>
      <c r="C19" s="79" t="s">
        <v>237</v>
      </c>
      <c r="F19" s="33">
        <v>9</v>
      </c>
      <c r="G19" s="18" t="s">
        <v>238</v>
      </c>
      <c r="H19" s="19">
        <v>45962</v>
      </c>
      <c r="I19" s="34" t="s">
        <v>239</v>
      </c>
      <c r="K19">
        <v>251</v>
      </c>
      <c r="L19" t="s">
        <v>240</v>
      </c>
    </row>
    <row r="20" spans="2:12" ht="30" x14ac:dyDescent="0.25">
      <c r="B20" s="71" t="s">
        <v>241</v>
      </c>
      <c r="C20" s="79" t="s">
        <v>242</v>
      </c>
      <c r="F20" s="33">
        <v>10</v>
      </c>
      <c r="G20" s="18" t="s">
        <v>243</v>
      </c>
      <c r="H20" s="21">
        <v>45999</v>
      </c>
      <c r="I20" s="37" t="s">
        <v>210</v>
      </c>
      <c r="K20">
        <f>365-L12</f>
        <v>302</v>
      </c>
    </row>
    <row r="21" spans="2:12" ht="30" x14ac:dyDescent="0.25">
      <c r="B21" s="71" t="s">
        <v>244</v>
      </c>
      <c r="C21" s="79" t="s">
        <v>245</v>
      </c>
      <c r="F21" s="33">
        <v>11</v>
      </c>
      <c r="G21" s="18" t="s">
        <v>246</v>
      </c>
      <c r="H21" s="19">
        <v>46016</v>
      </c>
      <c r="I21" s="37" t="s">
        <v>227</v>
      </c>
    </row>
    <row r="22" spans="2:12" ht="15.75" thickBot="1" x14ac:dyDescent="0.3">
      <c r="B22" s="71" t="s">
        <v>176</v>
      </c>
      <c r="C22" s="79" t="s">
        <v>247</v>
      </c>
      <c r="F22" s="38">
        <v>12</v>
      </c>
      <c r="G22" s="39" t="s">
        <v>248</v>
      </c>
      <c r="H22" s="40">
        <v>46017</v>
      </c>
      <c r="I22" s="41" t="s">
        <v>223</v>
      </c>
    </row>
    <row r="23" spans="2:12" x14ac:dyDescent="0.25">
      <c r="B23" s="71" t="s">
        <v>249</v>
      </c>
      <c r="C23" s="79" t="s">
        <v>250</v>
      </c>
    </row>
    <row r="24" spans="2:12" ht="45" x14ac:dyDescent="0.25">
      <c r="B24" s="71" t="s">
        <v>251</v>
      </c>
      <c r="C24" s="71" t="s">
        <v>252</v>
      </c>
    </row>
    <row r="25" spans="2:12" ht="27.2" customHeight="1" x14ac:dyDescent="0.25">
      <c r="B25" s="71" t="s">
        <v>213</v>
      </c>
      <c r="C25" s="71" t="s">
        <v>253</v>
      </c>
    </row>
    <row r="26" spans="2:12" x14ac:dyDescent="0.25">
      <c r="B26" s="71" t="s">
        <v>217</v>
      </c>
      <c r="C26" s="71" t="s">
        <v>254</v>
      </c>
    </row>
    <row r="27" spans="2:12" ht="61.5" customHeight="1" x14ac:dyDescent="0.25">
      <c r="B27" s="71" t="s">
        <v>255</v>
      </c>
      <c r="C27" s="79" t="s">
        <v>256</v>
      </c>
    </row>
    <row r="28" spans="2:12" ht="32.25" customHeight="1" x14ac:dyDescent="0.25">
      <c r="B28" s="71" t="s">
        <v>221</v>
      </c>
      <c r="C28" s="71" t="s">
        <v>257</v>
      </c>
    </row>
    <row r="29" spans="2:12" ht="26.45" customHeight="1" x14ac:dyDescent="0.25">
      <c r="B29" s="71" t="s">
        <v>225</v>
      </c>
      <c r="C29" s="79" t="s">
        <v>258</v>
      </c>
    </row>
    <row r="30" spans="2:12" ht="30" x14ac:dyDescent="0.25">
      <c r="B30" s="71" t="s">
        <v>230</v>
      </c>
      <c r="C30" s="79" t="s">
        <v>259</v>
      </c>
    </row>
    <row r="31" spans="2:12" x14ac:dyDescent="0.25">
      <c r="B31" s="71" t="s">
        <v>260</v>
      </c>
      <c r="C31" s="79" t="s">
        <v>261</v>
      </c>
    </row>
    <row r="32" spans="2:12" x14ac:dyDescent="0.25">
      <c r="B32" s="71" t="s">
        <v>179</v>
      </c>
      <c r="C32" s="79" t="s">
        <v>182</v>
      </c>
    </row>
    <row r="33" spans="2:3" x14ac:dyDescent="0.25">
      <c r="B33" s="71" t="s">
        <v>262</v>
      </c>
      <c r="C33" s="71" t="s">
        <v>263</v>
      </c>
    </row>
    <row r="34" spans="2:3" ht="32.25" customHeight="1" x14ac:dyDescent="0.25">
      <c r="B34" s="71" t="s">
        <v>237</v>
      </c>
      <c r="C34" s="71" t="s">
        <v>185</v>
      </c>
    </row>
    <row r="35" spans="2:3" ht="30" x14ac:dyDescent="0.25">
      <c r="B35" s="71" t="s">
        <v>242</v>
      </c>
      <c r="C35" s="79" t="s">
        <v>264</v>
      </c>
    </row>
    <row r="36" spans="2:3" x14ac:dyDescent="0.25">
      <c r="B36" s="71" t="s">
        <v>265</v>
      </c>
      <c r="C36" s="79" t="s">
        <v>266</v>
      </c>
    </row>
    <row r="37" spans="2:3" ht="37.5" customHeight="1" x14ac:dyDescent="0.25">
      <c r="B37" s="71" t="s">
        <v>267</v>
      </c>
      <c r="C37" s="71" t="s">
        <v>268</v>
      </c>
    </row>
    <row r="38" spans="2:3" ht="27.75" customHeight="1" x14ac:dyDescent="0.25">
      <c r="B38" s="71" t="s">
        <v>245</v>
      </c>
      <c r="C38" s="79" t="s">
        <v>269</v>
      </c>
    </row>
    <row r="39" spans="2:3" ht="30" x14ac:dyDescent="0.25">
      <c r="B39" s="71" t="s">
        <v>247</v>
      </c>
      <c r="C39" s="79" t="s">
        <v>270</v>
      </c>
    </row>
    <row r="40" spans="2:3" x14ac:dyDescent="0.25">
      <c r="B40" s="71" t="s">
        <v>250</v>
      </c>
      <c r="C40" s="71" t="s">
        <v>271</v>
      </c>
    </row>
    <row r="41" spans="2:3" ht="45" x14ac:dyDescent="0.25">
      <c r="B41" s="71" t="s">
        <v>272</v>
      </c>
      <c r="C41" s="71" t="s">
        <v>273</v>
      </c>
    </row>
    <row r="42" spans="2:3" ht="30" x14ac:dyDescent="0.25">
      <c r="B42" s="71" t="s">
        <v>252</v>
      </c>
      <c r="C42" s="71" t="s">
        <v>274</v>
      </c>
    </row>
    <row r="43" spans="2:3" x14ac:dyDescent="0.25">
      <c r="B43" s="71" t="s">
        <v>253</v>
      </c>
      <c r="C43" s="79" t="s">
        <v>275</v>
      </c>
    </row>
    <row r="44" spans="2:3" ht="39.200000000000003" customHeight="1" x14ac:dyDescent="0.25">
      <c r="B44" s="71" t="s">
        <v>276</v>
      </c>
      <c r="C44" s="71" t="s">
        <v>277</v>
      </c>
    </row>
    <row r="45" spans="2:3" x14ac:dyDescent="0.25">
      <c r="B45" s="71" t="s">
        <v>256</v>
      </c>
      <c r="C45" s="79" t="s">
        <v>278</v>
      </c>
    </row>
    <row r="46" spans="2:3" ht="30" x14ac:dyDescent="0.25">
      <c r="B46" s="71" t="s">
        <v>279</v>
      </c>
      <c r="C46" s="79" t="s">
        <v>280</v>
      </c>
    </row>
    <row r="47" spans="2:3" x14ac:dyDescent="0.25">
      <c r="B47" s="71" t="s">
        <v>281</v>
      </c>
      <c r="C47" s="71" t="s">
        <v>282</v>
      </c>
    </row>
    <row r="48" spans="2:3" ht="30" x14ac:dyDescent="0.25">
      <c r="B48" s="71" t="s">
        <v>283</v>
      </c>
      <c r="C48" s="79" t="s">
        <v>284</v>
      </c>
    </row>
    <row r="49" spans="2:9" ht="30" x14ac:dyDescent="0.25">
      <c r="B49" s="71" t="s">
        <v>258</v>
      </c>
      <c r="C49" s="79" t="s">
        <v>285</v>
      </c>
    </row>
    <row r="50" spans="2:9" x14ac:dyDescent="0.25">
      <c r="B50" s="71" t="s">
        <v>259</v>
      </c>
      <c r="C50" s="79" t="s">
        <v>286</v>
      </c>
    </row>
    <row r="51" spans="2:9" ht="30" x14ac:dyDescent="0.25">
      <c r="B51" s="71" t="s">
        <v>261</v>
      </c>
      <c r="C51" s="79" t="s">
        <v>287</v>
      </c>
    </row>
    <row r="52" spans="2:9" x14ac:dyDescent="0.25">
      <c r="B52" s="71" t="s">
        <v>288</v>
      </c>
      <c r="C52" s="79" t="s">
        <v>289</v>
      </c>
    </row>
    <row r="53" spans="2:9" x14ac:dyDescent="0.25">
      <c r="B53" s="71" t="s">
        <v>182</v>
      </c>
      <c r="C53" s="79" t="s">
        <v>290</v>
      </c>
    </row>
    <row r="54" spans="2:9" ht="42" customHeight="1" x14ac:dyDescent="0.25">
      <c r="B54" s="71" t="s">
        <v>291</v>
      </c>
      <c r="C54" s="79" t="s">
        <v>292</v>
      </c>
    </row>
    <row r="55" spans="2:9" ht="30" x14ac:dyDescent="0.25">
      <c r="B55" s="71" t="s">
        <v>293</v>
      </c>
      <c r="C55" s="79" t="s">
        <v>203</v>
      </c>
    </row>
    <row r="56" spans="2:9" x14ac:dyDescent="0.25">
      <c r="B56" s="71" t="s">
        <v>294</v>
      </c>
      <c r="C56" s="73"/>
      <c r="D56" s="73"/>
    </row>
    <row r="57" spans="2:9" ht="15.75" x14ac:dyDescent="0.25">
      <c r="B57" s="71" t="s">
        <v>295</v>
      </c>
      <c r="C57" s="73"/>
      <c r="D57" s="74"/>
    </row>
    <row r="58" spans="2:9" ht="15.75" x14ac:dyDescent="0.25">
      <c r="B58" s="71" t="s">
        <v>296</v>
      </c>
      <c r="C58" s="75"/>
      <c r="D58" s="76"/>
      <c r="E58" s="16"/>
      <c r="F58" s="16"/>
      <c r="G58" s="16"/>
      <c r="H58" s="16"/>
      <c r="I58" s="16"/>
    </row>
    <row r="59" spans="2:9" ht="15.75" x14ac:dyDescent="0.25">
      <c r="B59" s="71" t="s">
        <v>263</v>
      </c>
      <c r="C59" s="77"/>
      <c r="D59" s="74"/>
    </row>
    <row r="60" spans="2:9" ht="15.75" x14ac:dyDescent="0.25">
      <c r="B60" s="71" t="s">
        <v>297</v>
      </c>
      <c r="C60" s="77"/>
      <c r="D60" s="74"/>
    </row>
    <row r="61" spans="2:9" ht="15.75" x14ac:dyDescent="0.25">
      <c r="B61" s="71" t="s">
        <v>264</v>
      </c>
      <c r="C61" s="77"/>
      <c r="D61" s="74"/>
    </row>
    <row r="62" spans="2:9" ht="30" x14ac:dyDescent="0.25">
      <c r="B62" s="71" t="s">
        <v>298</v>
      </c>
      <c r="C62" s="77"/>
      <c r="D62" s="74"/>
    </row>
    <row r="63" spans="2:9" ht="15.75" x14ac:dyDescent="0.25">
      <c r="B63" s="71" t="s">
        <v>266</v>
      </c>
      <c r="C63" s="77"/>
      <c r="D63" s="74"/>
    </row>
    <row r="64" spans="2:9" ht="30" x14ac:dyDescent="0.25">
      <c r="B64" s="71" t="s">
        <v>299</v>
      </c>
      <c r="C64" s="77"/>
      <c r="D64" s="74"/>
    </row>
    <row r="65" spans="2:4" ht="15.75" x14ac:dyDescent="0.25">
      <c r="B65" s="71" t="s">
        <v>300</v>
      </c>
      <c r="C65" s="77"/>
      <c r="D65" s="74"/>
    </row>
    <row r="66" spans="2:4" ht="15.75" x14ac:dyDescent="0.25">
      <c r="B66" s="71" t="s">
        <v>301</v>
      </c>
      <c r="C66" s="73"/>
      <c r="D66" s="74"/>
    </row>
    <row r="67" spans="2:4" ht="15.75" x14ac:dyDescent="0.25">
      <c r="B67" s="71" t="s">
        <v>302</v>
      </c>
      <c r="C67" s="73"/>
      <c r="D67" s="74"/>
    </row>
    <row r="68" spans="2:4" ht="15.75" x14ac:dyDescent="0.25">
      <c r="B68" s="71" t="s">
        <v>269</v>
      </c>
      <c r="C68" s="73"/>
      <c r="D68" s="74"/>
    </row>
    <row r="69" spans="2:4" ht="15.75" x14ac:dyDescent="0.25">
      <c r="B69" s="71" t="s">
        <v>303</v>
      </c>
      <c r="C69" s="73"/>
      <c r="D69" s="74"/>
    </row>
    <row r="70" spans="2:4" ht="25.5" customHeight="1" x14ac:dyDescent="0.25">
      <c r="B70" s="71" t="s">
        <v>270</v>
      </c>
      <c r="C70" s="73"/>
      <c r="D70" s="74"/>
    </row>
    <row r="71" spans="2:4" ht="25.5" customHeight="1" x14ac:dyDescent="0.25">
      <c r="B71" s="71" t="s">
        <v>304</v>
      </c>
      <c r="C71" s="73"/>
      <c r="D71" s="74"/>
    </row>
    <row r="72" spans="2:4" ht="28.5" customHeight="1" x14ac:dyDescent="0.25">
      <c r="B72" s="71" t="s">
        <v>305</v>
      </c>
      <c r="C72" s="73"/>
      <c r="D72" s="74"/>
    </row>
    <row r="73" spans="2:4" ht="33" customHeight="1" x14ac:dyDescent="0.25">
      <c r="B73" s="71" t="s">
        <v>306</v>
      </c>
      <c r="C73" s="78"/>
      <c r="D73" s="74"/>
    </row>
    <row r="74" spans="2:4" ht="30" x14ac:dyDescent="0.25">
      <c r="B74" s="71" t="s">
        <v>307</v>
      </c>
      <c r="C74" s="73"/>
      <c r="D74" s="74"/>
    </row>
    <row r="75" spans="2:4" ht="30" x14ac:dyDescent="0.25">
      <c r="B75" s="71" t="s">
        <v>308</v>
      </c>
      <c r="C75" s="73"/>
      <c r="D75" s="74"/>
    </row>
    <row r="76" spans="2:4" ht="29.45" customHeight="1" x14ac:dyDescent="0.25">
      <c r="B76" s="71" t="s">
        <v>309</v>
      </c>
      <c r="C76" s="73"/>
      <c r="D76" s="74"/>
    </row>
    <row r="77" spans="2:4" ht="30" x14ac:dyDescent="0.25">
      <c r="B77" s="71" t="s">
        <v>273</v>
      </c>
      <c r="C77" s="73"/>
      <c r="D77" s="74"/>
    </row>
    <row r="78" spans="2:4" ht="30" x14ac:dyDescent="0.25">
      <c r="B78" s="71" t="s">
        <v>310</v>
      </c>
      <c r="C78" s="73"/>
      <c r="D78" s="74"/>
    </row>
    <row r="79" spans="2:4" ht="15.75" x14ac:dyDescent="0.25">
      <c r="B79" s="71" t="s">
        <v>190</v>
      </c>
      <c r="C79" s="73"/>
      <c r="D79" s="74"/>
    </row>
    <row r="80" spans="2:4" ht="15.75" x14ac:dyDescent="0.25">
      <c r="B80" s="71" t="s">
        <v>311</v>
      </c>
      <c r="C80" s="73"/>
      <c r="D80" s="74"/>
    </row>
    <row r="81" spans="2:4" ht="30" x14ac:dyDescent="0.25">
      <c r="B81" s="71" t="s">
        <v>312</v>
      </c>
      <c r="C81" s="73"/>
      <c r="D81" s="74"/>
    </row>
    <row r="82" spans="2:4" ht="30" x14ac:dyDescent="0.25">
      <c r="B82" s="71" t="s">
        <v>313</v>
      </c>
      <c r="C82" s="73"/>
      <c r="D82" s="74"/>
    </row>
    <row r="83" spans="2:4" ht="30" x14ac:dyDescent="0.25">
      <c r="B83" s="72" t="s">
        <v>314</v>
      </c>
      <c r="C83" s="73"/>
      <c r="D83" s="74"/>
    </row>
    <row r="84" spans="2:4" ht="30" x14ac:dyDescent="0.25">
      <c r="B84" s="71" t="s">
        <v>315</v>
      </c>
      <c r="C84" s="73"/>
      <c r="D84" s="74"/>
    </row>
    <row r="85" spans="2:4" ht="15.75" x14ac:dyDescent="0.25">
      <c r="B85" s="71" t="s">
        <v>316</v>
      </c>
      <c r="C85" s="73"/>
      <c r="D85" s="74"/>
    </row>
    <row r="86" spans="2:4" ht="15.75" x14ac:dyDescent="0.25">
      <c r="B86" s="71" t="s">
        <v>317</v>
      </c>
      <c r="C86" s="78"/>
      <c r="D86" s="74"/>
    </row>
    <row r="87" spans="2:4" ht="15.75" x14ac:dyDescent="0.25">
      <c r="B87" s="71" t="s">
        <v>275</v>
      </c>
      <c r="C87" s="73"/>
      <c r="D87" s="74"/>
    </row>
    <row r="88" spans="2:4" ht="30" x14ac:dyDescent="0.25">
      <c r="B88" s="71" t="s">
        <v>318</v>
      </c>
      <c r="C88" s="73"/>
      <c r="D88" s="74"/>
    </row>
    <row r="89" spans="2:4" ht="15.75" x14ac:dyDescent="0.25">
      <c r="B89" s="71" t="s">
        <v>195</v>
      </c>
      <c r="C89" s="73"/>
      <c r="D89" s="74"/>
    </row>
    <row r="90" spans="2:4" ht="15.75" x14ac:dyDescent="0.25">
      <c r="B90" s="71" t="s">
        <v>197</v>
      </c>
      <c r="C90" s="73"/>
      <c r="D90" s="74"/>
    </row>
    <row r="91" spans="2:4" ht="15.75" x14ac:dyDescent="0.25">
      <c r="B91" s="71" t="s">
        <v>319</v>
      </c>
      <c r="C91" s="73"/>
      <c r="D91" s="74"/>
    </row>
    <row r="92" spans="2:4" ht="15.75" x14ac:dyDescent="0.25">
      <c r="B92" s="71" t="s">
        <v>320</v>
      </c>
      <c r="C92" s="73"/>
      <c r="D92" s="74"/>
    </row>
    <row r="93" spans="2:4" ht="15.75" x14ac:dyDescent="0.25">
      <c r="B93" s="71" t="s">
        <v>278</v>
      </c>
      <c r="C93" s="73"/>
      <c r="D93" s="74"/>
    </row>
    <row r="94" spans="2:4" ht="15.75" x14ac:dyDescent="0.25">
      <c r="B94" s="71" t="s">
        <v>321</v>
      </c>
      <c r="C94" s="73"/>
      <c r="D94" s="74"/>
    </row>
    <row r="95" spans="2:4" ht="15.75" x14ac:dyDescent="0.25">
      <c r="B95" s="71" t="s">
        <v>322</v>
      </c>
      <c r="C95" s="73"/>
      <c r="D95" s="74"/>
    </row>
    <row r="96" spans="2:4" ht="15.75" x14ac:dyDescent="0.25">
      <c r="B96" s="71" t="s">
        <v>323</v>
      </c>
      <c r="C96" s="73"/>
      <c r="D96" s="74"/>
    </row>
    <row r="97" spans="2:4" ht="30.75" customHeight="1" x14ac:dyDescent="0.25">
      <c r="B97" s="71" t="s">
        <v>284</v>
      </c>
      <c r="C97" s="73"/>
      <c r="D97" s="74"/>
    </row>
    <row r="98" spans="2:4" ht="15.75" x14ac:dyDescent="0.25">
      <c r="B98" s="71" t="s">
        <v>285</v>
      </c>
      <c r="C98" s="73"/>
      <c r="D98" s="74"/>
    </row>
    <row r="99" spans="2:4" ht="15.75" x14ac:dyDescent="0.25">
      <c r="B99" s="71" t="s">
        <v>286</v>
      </c>
      <c r="C99" s="73"/>
      <c r="D99" s="74"/>
    </row>
    <row r="100" spans="2:4" ht="15.75" x14ac:dyDescent="0.25">
      <c r="B100" s="71" t="s">
        <v>324</v>
      </c>
      <c r="C100" s="73"/>
      <c r="D100" s="74"/>
    </row>
    <row r="101" spans="2:4" ht="30" x14ac:dyDescent="0.25">
      <c r="B101" s="71" t="s">
        <v>287</v>
      </c>
      <c r="C101" s="73"/>
      <c r="D101" s="74"/>
    </row>
    <row r="102" spans="2:4" ht="15.75" x14ac:dyDescent="0.25">
      <c r="B102" s="71" t="s">
        <v>325</v>
      </c>
      <c r="C102" s="73"/>
      <c r="D102" s="74"/>
    </row>
    <row r="103" spans="2:4" ht="15.75" x14ac:dyDescent="0.25">
      <c r="B103" s="71" t="s">
        <v>289</v>
      </c>
      <c r="C103" s="73"/>
      <c r="D103" s="74"/>
    </row>
    <row r="104" spans="2:4" ht="15.75" x14ac:dyDescent="0.25">
      <c r="B104" s="71" t="s">
        <v>290</v>
      </c>
      <c r="C104" s="73"/>
      <c r="D104" s="74"/>
    </row>
    <row r="105" spans="2:4" ht="15.75" x14ac:dyDescent="0.25">
      <c r="B105" s="71" t="s">
        <v>292</v>
      </c>
      <c r="C105" s="73"/>
      <c r="D105" s="74"/>
    </row>
    <row r="106" spans="2:4" ht="15.75" x14ac:dyDescent="0.25">
      <c r="B106" s="71" t="s">
        <v>326</v>
      </c>
      <c r="C106" s="73"/>
      <c r="D106" s="74"/>
    </row>
    <row r="107" spans="2:4" ht="15.75" x14ac:dyDescent="0.25">
      <c r="B107" s="71" t="s">
        <v>327</v>
      </c>
      <c r="C107" s="73"/>
      <c r="D107" s="74"/>
    </row>
    <row r="108" spans="2:4" ht="15.75" x14ac:dyDescent="0.25">
      <c r="B108" s="71" t="s">
        <v>328</v>
      </c>
      <c r="C108" s="73"/>
      <c r="D108" s="74"/>
    </row>
    <row r="109" spans="2:4" ht="30" x14ac:dyDescent="0.25">
      <c r="B109" s="71" t="s">
        <v>203</v>
      </c>
      <c r="C109" s="73"/>
      <c r="D109" s="74"/>
    </row>
    <row r="110" spans="2:4" ht="15.75" x14ac:dyDescent="0.25">
      <c r="C110" s="22"/>
      <c r="D110" s="22"/>
    </row>
    <row r="111" spans="2:4" ht="15.75" x14ac:dyDescent="0.25">
      <c r="C111" s="22"/>
      <c r="D111" s="22"/>
    </row>
    <row r="112" spans="2:4" ht="15.75" x14ac:dyDescent="0.25">
      <c r="C112" s="22"/>
      <c r="D112" s="22"/>
    </row>
    <row r="113" spans="3:4" ht="15.75" x14ac:dyDescent="0.25">
      <c r="C113" s="22"/>
      <c r="D113" s="22"/>
    </row>
    <row r="114" spans="3:4" ht="15.75" x14ac:dyDescent="0.25">
      <c r="C114" s="22"/>
      <c r="D114" s="22"/>
    </row>
  </sheetData>
  <sheetProtection algorithmName="SHA-512" hashValue="b5fWuTxUfT7ezIf+nYRTrsqZC0EaVeiVBh2L5OYIEg4cv/ykGZEBgkiBJHtM4w/AgL8DnFMBPjdGSZ9+cQ+GsQ==" saltValue="WUO/LmeNzXWB75vake7ZP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ee4c49-2979-489d-b5f2-9b214fd504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E9DEA755D31A4393A1998C28CC9D03" ma:contentTypeVersion="15" ma:contentTypeDescription="Creare un nuovo documento." ma:contentTypeScope="" ma:versionID="4c5e837d8c918dd6e6b02304540bf5d8">
  <xsd:schema xmlns:xsd="http://www.w3.org/2001/XMLSchema" xmlns:xs="http://www.w3.org/2001/XMLSchema" xmlns:p="http://schemas.microsoft.com/office/2006/metadata/properties" xmlns:ns3="fe3abf3a-edb9-4567-b1db-9bd39e37cc5c" xmlns:ns4="b5ee4c49-2979-489d-b5f2-9b214fd504a1" targetNamespace="http://schemas.microsoft.com/office/2006/metadata/properties" ma:root="true" ma:fieldsID="256b65a24c6cdef0b6c193faab1fbf91" ns3:_="" ns4:_="">
    <xsd:import namespace="fe3abf3a-edb9-4567-b1db-9bd39e37cc5c"/>
    <xsd:import namespace="b5ee4c49-2979-489d-b5f2-9b214fd504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abf3a-edb9-4567-b1db-9bd39e37cc5c"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ee4c49-2979-489d-b5f2-9b214fd504a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A45995-F79D-4F97-83E4-3DF1DC6DD638}">
  <ds:schemaRefs>
    <ds:schemaRef ds:uri="http://schemas.microsoft.com/sharepoint/v3/contenttype/forms"/>
  </ds:schemaRefs>
</ds:datastoreItem>
</file>

<file path=customXml/itemProps2.xml><?xml version="1.0" encoding="utf-8"?>
<ds:datastoreItem xmlns:ds="http://schemas.openxmlformats.org/officeDocument/2006/customXml" ds:itemID="{FF0B49E5-1393-44D6-B616-EA837BE74B64}">
  <ds:schemaRefs>
    <ds:schemaRef ds:uri="http://schemas.microsoft.com/office/2006/metadata/properties"/>
    <ds:schemaRef ds:uri="http://schemas.microsoft.com/office/infopath/2007/PartnerControls"/>
    <ds:schemaRef ds:uri="b5ee4c49-2979-489d-b5f2-9b214fd504a1"/>
  </ds:schemaRefs>
</ds:datastoreItem>
</file>

<file path=customXml/itemProps3.xml><?xml version="1.0" encoding="utf-8"?>
<ds:datastoreItem xmlns:ds="http://schemas.openxmlformats.org/officeDocument/2006/customXml" ds:itemID="{508CE41B-B988-4001-A1E3-E602DE9AD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abf3a-edb9-4567-b1db-9bd39e37cc5c"/>
    <ds:schemaRef ds:uri="b5ee4c49-2979-489d-b5f2-9b214fd504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3</vt:i4>
      </vt:variant>
    </vt:vector>
  </HeadingPairs>
  <TitlesOfParts>
    <vt:vector size="11" baseType="lpstr">
      <vt:lpstr>RSA MANTENIMENTO ALTO</vt:lpstr>
      <vt:lpstr>RSA MANTENIMENTO BASSO</vt:lpstr>
      <vt:lpstr>RSA FUORI REGIONE</vt:lpstr>
      <vt:lpstr>RSA SEMIRESIDENZIALE </vt:lpstr>
      <vt:lpstr>CONTRIBUTO STRAORDINARIO</vt:lpstr>
      <vt:lpstr>TABELLA RIEPILOGATIVA</vt:lpstr>
      <vt:lpstr>NOTE COMPILAZIONE E LEGENDA </vt:lpstr>
      <vt:lpstr>MENU TENDINA</vt:lpstr>
      <vt:lpstr>'TABELLA RIEPILOGATIVA'!_Hlk66201155</vt:lpstr>
      <vt:lpstr>'TABELLA RIEPILOGATIVA'!_Hlk66281040</vt:lpstr>
      <vt:lpstr>'NOTE COMPILAZIONE E LEGENDA '!Area_stampa</vt:lpstr>
    </vt:vector>
  </TitlesOfParts>
  <Manager/>
  <Company>Regione Lazio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Capitanio</dc:creator>
  <cp:keywords/>
  <dc:description/>
  <cp:lastModifiedBy>Stefania Cioffi</cp:lastModifiedBy>
  <cp:revision/>
  <dcterms:created xsi:type="dcterms:W3CDTF">2018-11-14T07:11:34Z</dcterms:created>
  <dcterms:modified xsi:type="dcterms:W3CDTF">2026-01-26T12:15:08Z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0x010100CCE9DEA755D31A4393A1998C28CC9D03</vt:lpwstr>
  </property>
</Properties>
</file>