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9"/>
  <workbookPr codeName="Questa_cartella_di_lavoro" defaultThemeVersion="124226"/>
  <mc:AlternateContent xmlns:mc="http://schemas.openxmlformats.org/markup-compatibility/2006">
    <mc:Choice Requires="x15">
      <x15ac:absPath xmlns:x15ac="http://schemas.microsoft.com/office/spreadsheetml/2010/11/ac" url="/Users/imac/Library/CloudStorage/OneDrive-LAZIOcrea-RegioneLazio/SRG06/"/>
    </mc:Choice>
  </mc:AlternateContent>
  <xr:revisionPtr revIDLastSave="0" documentId="13_ncr:1_{9844931F-458D-2341-A867-72C45FDFDF1C}" xr6:coauthVersionLast="47" xr6:coauthVersionMax="47" xr10:uidLastSave="{00000000-0000-0000-0000-000000000000}"/>
  <bookViews>
    <workbookView xWindow="-100" yWindow="500" windowWidth="32700" windowHeight="27740" firstSheet="2" activeTab="5" xr2:uid="{00000000-000D-0000-FFFF-FFFF00000000}"/>
  </bookViews>
  <sheets>
    <sheet name="Criteri  Selez SRG06 16_5_23  " sheetId="4" r:id="rId1"/>
    <sheet name="ALL-Composizione partenariato" sheetId="5" r:id="rId2"/>
    <sheet name="ALL ISTAT pop-sup-fasce alt" sheetId="6" r:id="rId3"/>
    <sheet name="legenda dati ISTAT" sheetId="7" r:id="rId4"/>
    <sheet name="Crit_Selez SRG06 16_05 rifiniti" sheetId="8" r:id="rId5"/>
    <sheet name="Crit_Selez SRG06 16_05 PULITO" sheetId="10" r:id="rId6"/>
    <sheet name="indice" sheetId="2" state="hidden" r:id="rId7"/>
  </sheets>
  <definedNames>
    <definedName name="_xlnm._FilterDatabase" localSheetId="2" hidden="1">'ALL ISTAT pop-sup-fasce alt'!$A$1:$M$380</definedName>
    <definedName name="_xlnm.Print_Area" localSheetId="1">'ALL-Composizione partenariato'!$B$1:$C$14</definedName>
    <definedName name="_xlnm.Print_Area" localSheetId="5">'Crit_Selez SRG06 16_05 PULITO'!$A$1:$I$50</definedName>
    <definedName name="_xlnm.Print_Area" localSheetId="4">'Crit_Selez SRG06 16_05 rifiniti'!$A$1:$I$47</definedName>
    <definedName name="_xlnm.Print_Area" localSheetId="0">'Criteri  Selez SRG06 16_5_23  '!$A$1:$I$57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10" l="1"/>
  <c r="I42" i="10"/>
  <c r="H35" i="10"/>
  <c r="H32" i="10"/>
  <c r="I32" i="10" s="1"/>
  <c r="H28" i="10"/>
  <c r="H26" i="10"/>
  <c r="H23" i="10"/>
  <c r="H20" i="10"/>
  <c r="H18" i="10"/>
  <c r="H15" i="10"/>
  <c r="H12" i="10"/>
  <c r="H9" i="10"/>
  <c r="H6" i="10"/>
  <c r="G380" i="6"/>
  <c r="G381" i="6" s="1"/>
  <c r="F380" i="6"/>
  <c r="F381" i="6" s="1"/>
  <c r="P331" i="6"/>
  <c r="P332" i="6"/>
  <c r="P333" i="6"/>
  <c r="P334" i="6"/>
  <c r="P335" i="6"/>
  <c r="P336" i="6"/>
  <c r="P337" i="6"/>
  <c r="P338" i="6"/>
  <c r="P339" i="6"/>
  <c r="P340" i="6"/>
  <c r="P341" i="6"/>
  <c r="P342" i="6"/>
  <c r="P343" i="6"/>
  <c r="P344" i="6"/>
  <c r="P345" i="6"/>
  <c r="P346" i="6"/>
  <c r="P347" i="6"/>
  <c r="P348" i="6"/>
  <c r="P349" i="6"/>
  <c r="P350" i="6"/>
  <c r="P351" i="6"/>
  <c r="P352" i="6"/>
  <c r="P353" i="6"/>
  <c r="P354" i="6"/>
  <c r="P355" i="6"/>
  <c r="P356" i="6"/>
  <c r="P357" i="6"/>
  <c r="P358" i="6"/>
  <c r="P359" i="6"/>
  <c r="P360" i="6"/>
  <c r="P361" i="6"/>
  <c r="P362" i="6"/>
  <c r="P363" i="6"/>
  <c r="P364" i="6"/>
  <c r="P365" i="6"/>
  <c r="P366" i="6"/>
  <c r="P367" i="6"/>
  <c r="P368" i="6"/>
  <c r="P369" i="6"/>
  <c r="P370" i="6"/>
  <c r="P371" i="6"/>
  <c r="P372" i="6"/>
  <c r="P373" i="6"/>
  <c r="P374" i="6"/>
  <c r="P375" i="6"/>
  <c r="P376" i="6"/>
  <c r="P377" i="6"/>
  <c r="P378" i="6"/>
  <c r="P379" i="6"/>
  <c r="P3" i="6"/>
  <c r="P4" i="6"/>
  <c r="P5" i="6"/>
  <c r="P6" i="6"/>
  <c r="P7" i="6"/>
  <c r="P8" i="6"/>
  <c r="P9" i="6"/>
  <c r="P10" i="6"/>
  <c r="P11" i="6"/>
  <c r="P12" i="6"/>
  <c r="P13" i="6"/>
  <c r="P14" i="6"/>
  <c r="P15" i="6"/>
  <c r="P16" i="6"/>
  <c r="P17" i="6"/>
  <c r="P18" i="6"/>
  <c r="P19" i="6"/>
  <c r="P20" i="6"/>
  <c r="P21" i="6"/>
  <c r="P22" i="6"/>
  <c r="P23" i="6"/>
  <c r="P24" i="6"/>
  <c r="P25" i="6"/>
  <c r="P26" i="6"/>
  <c r="P27" i="6"/>
  <c r="P28" i="6"/>
  <c r="P29" i="6"/>
  <c r="P30" i="6"/>
  <c r="P31" i="6"/>
  <c r="P32" i="6"/>
  <c r="P33" i="6"/>
  <c r="P34" i="6"/>
  <c r="P35" i="6"/>
  <c r="P36" i="6"/>
  <c r="P37" i="6"/>
  <c r="P38" i="6"/>
  <c r="P39" i="6"/>
  <c r="P40" i="6"/>
  <c r="P41" i="6"/>
  <c r="P42" i="6"/>
  <c r="P43" i="6"/>
  <c r="P44" i="6"/>
  <c r="P45" i="6"/>
  <c r="P46" i="6"/>
  <c r="P47" i="6"/>
  <c r="P48" i="6"/>
  <c r="P49" i="6"/>
  <c r="P50" i="6"/>
  <c r="P51" i="6"/>
  <c r="P52" i="6"/>
  <c r="P53" i="6"/>
  <c r="P54" i="6"/>
  <c r="P55" i="6"/>
  <c r="P56" i="6"/>
  <c r="P57" i="6"/>
  <c r="P58" i="6"/>
  <c r="P59" i="6"/>
  <c r="P60" i="6"/>
  <c r="P61" i="6"/>
  <c r="P62" i="6"/>
  <c r="P63" i="6"/>
  <c r="P64" i="6"/>
  <c r="P65" i="6"/>
  <c r="P66" i="6"/>
  <c r="P67" i="6"/>
  <c r="P68" i="6"/>
  <c r="P69" i="6"/>
  <c r="P70" i="6"/>
  <c r="P71" i="6"/>
  <c r="P72" i="6"/>
  <c r="P73" i="6"/>
  <c r="P74" i="6"/>
  <c r="P75" i="6"/>
  <c r="P76" i="6"/>
  <c r="P77" i="6"/>
  <c r="P78" i="6"/>
  <c r="P79" i="6"/>
  <c r="P80" i="6"/>
  <c r="P81" i="6"/>
  <c r="P82" i="6"/>
  <c r="P83" i="6"/>
  <c r="P84" i="6"/>
  <c r="P85" i="6"/>
  <c r="P86" i="6"/>
  <c r="P87" i="6"/>
  <c r="P88" i="6"/>
  <c r="P89" i="6"/>
  <c r="P90" i="6"/>
  <c r="P91" i="6"/>
  <c r="P92" i="6"/>
  <c r="P93" i="6"/>
  <c r="P94" i="6"/>
  <c r="P95" i="6"/>
  <c r="P96" i="6"/>
  <c r="P97" i="6"/>
  <c r="P98" i="6"/>
  <c r="P99" i="6"/>
  <c r="P100" i="6"/>
  <c r="P101" i="6"/>
  <c r="P102" i="6"/>
  <c r="P103" i="6"/>
  <c r="P104" i="6"/>
  <c r="P105" i="6"/>
  <c r="P106" i="6"/>
  <c r="P107" i="6"/>
  <c r="P108" i="6"/>
  <c r="P109" i="6"/>
  <c r="P110" i="6"/>
  <c r="P111" i="6"/>
  <c r="P112" i="6"/>
  <c r="P113" i="6"/>
  <c r="P114" i="6"/>
  <c r="P115" i="6"/>
  <c r="P116" i="6"/>
  <c r="P117" i="6"/>
  <c r="P118" i="6"/>
  <c r="P119" i="6"/>
  <c r="P120" i="6"/>
  <c r="P121" i="6"/>
  <c r="P122" i="6"/>
  <c r="P123" i="6"/>
  <c r="P124" i="6"/>
  <c r="P125" i="6"/>
  <c r="P126" i="6"/>
  <c r="P127" i="6"/>
  <c r="P128" i="6"/>
  <c r="P129" i="6"/>
  <c r="P130" i="6"/>
  <c r="P131" i="6"/>
  <c r="P132" i="6"/>
  <c r="P133" i="6"/>
  <c r="P134" i="6"/>
  <c r="P135" i="6"/>
  <c r="P136" i="6"/>
  <c r="P137" i="6"/>
  <c r="P138" i="6"/>
  <c r="P139" i="6"/>
  <c r="P140" i="6"/>
  <c r="P141" i="6"/>
  <c r="P142" i="6"/>
  <c r="P143" i="6"/>
  <c r="P144" i="6"/>
  <c r="P145" i="6"/>
  <c r="P146" i="6"/>
  <c r="P147" i="6"/>
  <c r="P148" i="6"/>
  <c r="P149" i="6"/>
  <c r="P150" i="6"/>
  <c r="P151" i="6"/>
  <c r="P152" i="6"/>
  <c r="P153" i="6"/>
  <c r="P154" i="6"/>
  <c r="P155" i="6"/>
  <c r="P156" i="6"/>
  <c r="P157" i="6"/>
  <c r="P158" i="6"/>
  <c r="P159" i="6"/>
  <c r="P160" i="6"/>
  <c r="P161" i="6"/>
  <c r="P162" i="6"/>
  <c r="P163" i="6"/>
  <c r="P164" i="6"/>
  <c r="P165" i="6"/>
  <c r="P166" i="6"/>
  <c r="P167" i="6"/>
  <c r="P168" i="6"/>
  <c r="P169" i="6"/>
  <c r="P170" i="6"/>
  <c r="P171" i="6"/>
  <c r="P172" i="6"/>
  <c r="P173" i="6"/>
  <c r="P174" i="6"/>
  <c r="P175" i="6"/>
  <c r="P176" i="6"/>
  <c r="P177" i="6"/>
  <c r="P178" i="6"/>
  <c r="P179" i="6"/>
  <c r="P180" i="6"/>
  <c r="P181" i="6"/>
  <c r="P182" i="6"/>
  <c r="P183" i="6"/>
  <c r="P184" i="6"/>
  <c r="P185" i="6"/>
  <c r="P186" i="6"/>
  <c r="P187" i="6"/>
  <c r="P188" i="6"/>
  <c r="P189" i="6"/>
  <c r="P190" i="6"/>
  <c r="P191" i="6"/>
  <c r="P192" i="6"/>
  <c r="P193" i="6"/>
  <c r="P194" i="6"/>
  <c r="P195" i="6"/>
  <c r="P196" i="6"/>
  <c r="P197" i="6"/>
  <c r="P198" i="6"/>
  <c r="P199" i="6"/>
  <c r="P200" i="6"/>
  <c r="P201" i="6"/>
  <c r="P202" i="6"/>
  <c r="P203" i="6"/>
  <c r="P204" i="6"/>
  <c r="P205" i="6"/>
  <c r="P206" i="6"/>
  <c r="P207" i="6"/>
  <c r="P208" i="6"/>
  <c r="P209" i="6"/>
  <c r="P210" i="6"/>
  <c r="P211" i="6"/>
  <c r="P212" i="6"/>
  <c r="P213" i="6"/>
  <c r="P214" i="6"/>
  <c r="P215" i="6"/>
  <c r="P216" i="6"/>
  <c r="P217" i="6"/>
  <c r="P218" i="6"/>
  <c r="P219" i="6"/>
  <c r="P220" i="6"/>
  <c r="P221" i="6"/>
  <c r="P222" i="6"/>
  <c r="P223" i="6"/>
  <c r="P224" i="6"/>
  <c r="P225" i="6"/>
  <c r="P226" i="6"/>
  <c r="P227" i="6"/>
  <c r="P228" i="6"/>
  <c r="P229" i="6"/>
  <c r="P230" i="6"/>
  <c r="P231" i="6"/>
  <c r="P232" i="6"/>
  <c r="P233" i="6"/>
  <c r="P234" i="6"/>
  <c r="P235" i="6"/>
  <c r="P236" i="6"/>
  <c r="P237" i="6"/>
  <c r="P238" i="6"/>
  <c r="P239" i="6"/>
  <c r="P240" i="6"/>
  <c r="P241" i="6"/>
  <c r="P242" i="6"/>
  <c r="P243" i="6"/>
  <c r="P244" i="6"/>
  <c r="P245" i="6"/>
  <c r="P246" i="6"/>
  <c r="P247" i="6"/>
  <c r="P248" i="6"/>
  <c r="P249" i="6"/>
  <c r="P250" i="6"/>
  <c r="P251" i="6"/>
  <c r="P252" i="6"/>
  <c r="P253" i="6"/>
  <c r="P254" i="6"/>
  <c r="P255" i="6"/>
  <c r="P256" i="6"/>
  <c r="P257" i="6"/>
  <c r="P258" i="6"/>
  <c r="P259" i="6"/>
  <c r="P260" i="6"/>
  <c r="P261" i="6"/>
  <c r="P262" i="6"/>
  <c r="P263" i="6"/>
  <c r="P264" i="6"/>
  <c r="P265" i="6"/>
  <c r="P266" i="6"/>
  <c r="P267" i="6"/>
  <c r="P268" i="6"/>
  <c r="P269" i="6"/>
  <c r="P270" i="6"/>
  <c r="P271" i="6"/>
  <c r="P272" i="6"/>
  <c r="P273" i="6"/>
  <c r="P274" i="6"/>
  <c r="P275" i="6"/>
  <c r="P276" i="6"/>
  <c r="P277" i="6"/>
  <c r="P278" i="6"/>
  <c r="P279" i="6"/>
  <c r="P280" i="6"/>
  <c r="P281" i="6"/>
  <c r="P282" i="6"/>
  <c r="P283" i="6"/>
  <c r="P284" i="6"/>
  <c r="P285" i="6"/>
  <c r="P286" i="6"/>
  <c r="P287" i="6"/>
  <c r="P288" i="6"/>
  <c r="P289" i="6"/>
  <c r="P290" i="6"/>
  <c r="P291" i="6"/>
  <c r="P292" i="6"/>
  <c r="P293" i="6"/>
  <c r="P294" i="6"/>
  <c r="P295" i="6"/>
  <c r="P296" i="6"/>
  <c r="P297" i="6"/>
  <c r="P298" i="6"/>
  <c r="P299" i="6"/>
  <c r="P300" i="6"/>
  <c r="P301" i="6"/>
  <c r="P302" i="6"/>
  <c r="P303" i="6"/>
  <c r="P304" i="6"/>
  <c r="P305" i="6"/>
  <c r="P306" i="6"/>
  <c r="P307" i="6"/>
  <c r="P308" i="6"/>
  <c r="P309" i="6"/>
  <c r="P310" i="6"/>
  <c r="P311" i="6"/>
  <c r="P312" i="6"/>
  <c r="P313" i="6"/>
  <c r="P314" i="6"/>
  <c r="P315" i="6"/>
  <c r="P316" i="6"/>
  <c r="P317" i="6"/>
  <c r="P318" i="6"/>
  <c r="P319" i="6"/>
  <c r="P320" i="6"/>
  <c r="P321" i="6"/>
  <c r="P322" i="6"/>
  <c r="P323" i="6"/>
  <c r="P324" i="6"/>
  <c r="P325" i="6"/>
  <c r="P326" i="6"/>
  <c r="P327" i="6"/>
  <c r="P328" i="6"/>
  <c r="P329" i="6"/>
  <c r="P330" i="6"/>
  <c r="P2" i="6"/>
  <c r="H31" i="8"/>
  <c r="H41" i="8"/>
  <c r="G34" i="8"/>
  <c r="G31" i="8"/>
  <c r="G27" i="8"/>
  <c r="G25" i="8"/>
  <c r="G22" i="8"/>
  <c r="G19" i="8"/>
  <c r="G17" i="8"/>
  <c r="G14" i="8"/>
  <c r="G11" i="8"/>
  <c r="G8" i="8"/>
  <c r="G5" i="8"/>
  <c r="H46" i="4"/>
  <c r="I15" i="10" l="1"/>
  <c r="H44" i="10"/>
  <c r="I6" i="10"/>
  <c r="I44" i="10" s="1"/>
  <c r="P381" i="6"/>
  <c r="P380" i="6"/>
  <c r="G43" i="8"/>
  <c r="H5" i="8"/>
  <c r="H14" i="8"/>
  <c r="G39" i="4"/>
  <c r="G36" i="4"/>
  <c r="G32" i="4"/>
  <c r="G30" i="4"/>
  <c r="G27" i="4"/>
  <c r="G24" i="4"/>
  <c r="G5" i="4"/>
  <c r="G8" i="4"/>
  <c r="G11" i="4"/>
  <c r="G14" i="4"/>
  <c r="G18" i="4"/>
  <c r="G21" i="4"/>
  <c r="H43" i="8" l="1"/>
  <c r="H36" i="4"/>
  <c r="H18" i="4"/>
  <c r="H5" i="4"/>
  <c r="G49" i="4"/>
  <c r="H49"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Roberto Aleandri</author>
  </authors>
  <commentList>
    <comment ref="E14" authorId="0" shapeId="0" xr:uid="{DCC7B7B2-0589-45CE-B231-8B547106314C}">
      <text>
        <r>
          <rPr>
            <b/>
            <sz val="9"/>
            <color indexed="81"/>
            <rFont val="Tahoma"/>
            <family val="2"/>
          </rPr>
          <t>Roberto Aleandri:</t>
        </r>
        <r>
          <rPr>
            <sz val="9"/>
            <color indexed="81"/>
            <rFont val="Tahoma"/>
            <family val="2"/>
          </rPr>
          <t xml:space="preserve">
</t>
        </r>
      </text>
    </comment>
    <comment ref="E15" authorId="0" shapeId="0" xr:uid="{C12DBA8B-32B8-4122-84C0-544CF133652C}">
      <text>
        <r>
          <rPr>
            <b/>
            <sz val="9"/>
            <color indexed="81"/>
            <rFont val="Tahoma"/>
            <family val="2"/>
          </rPr>
          <t>Roberto Aleandri:</t>
        </r>
        <r>
          <rPr>
            <sz val="9"/>
            <color indexed="81"/>
            <rFont val="Tahoma"/>
            <family val="2"/>
          </rPr>
          <t xml:space="preserve">
</t>
        </r>
      </text>
    </comment>
    <comment ref="E16" authorId="0" shapeId="0" xr:uid="{E509B52B-CB8F-4628-9E0A-E2F871C9D6D1}">
      <text>
        <r>
          <rPr>
            <b/>
            <sz val="9"/>
            <color indexed="81"/>
            <rFont val="Tahoma"/>
            <family val="2"/>
          </rPr>
          <t>Roberto Aleandri:</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Roberto Aleandri</author>
  </authors>
  <commentList>
    <comment ref="E11" authorId="0" shapeId="0" xr:uid="{07CE3200-C32A-459F-B712-E0D235DEAC8C}">
      <text>
        <r>
          <rPr>
            <b/>
            <sz val="9"/>
            <color indexed="81"/>
            <rFont val="Tahoma"/>
            <family val="2"/>
          </rPr>
          <t>Roberto Aleandri:</t>
        </r>
        <r>
          <rPr>
            <sz val="9"/>
            <color indexed="81"/>
            <rFont val="Tahoma"/>
            <family val="2"/>
          </rPr>
          <t xml:space="preserve">
</t>
        </r>
      </text>
    </comment>
    <comment ref="E12" authorId="0" shapeId="0" xr:uid="{BC2B28C0-DE45-4B24-B50D-2A8F93E18D89}">
      <text>
        <r>
          <rPr>
            <b/>
            <sz val="9"/>
            <color indexed="81"/>
            <rFont val="Tahoma"/>
            <family val="2"/>
          </rPr>
          <t>Roberto Aleandri:</t>
        </r>
        <r>
          <rPr>
            <sz val="9"/>
            <color indexed="81"/>
            <rFont val="Tahoma"/>
            <family val="2"/>
          </rPr>
          <t xml:space="preserve">
</t>
        </r>
      </text>
    </comment>
    <comment ref="E13" authorId="0" shapeId="0" xr:uid="{DE0399FD-58A9-4825-A10F-EC54F05B3612}">
      <text>
        <r>
          <rPr>
            <b/>
            <sz val="9"/>
            <color indexed="81"/>
            <rFont val="Tahoma"/>
            <family val="2"/>
          </rPr>
          <t>Roberto Aleandri:</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Roberto Aleandri</author>
  </authors>
  <commentList>
    <comment ref="E12" authorId="0" shapeId="0" xr:uid="{99C5AEE2-83BD-4E53-B955-754B303A8652}">
      <text>
        <r>
          <rPr>
            <b/>
            <sz val="9"/>
            <color indexed="81"/>
            <rFont val="Tahoma"/>
            <family val="2"/>
          </rPr>
          <t>Roberto Aleandri:</t>
        </r>
        <r>
          <rPr>
            <sz val="9"/>
            <color indexed="81"/>
            <rFont val="Tahoma"/>
            <family val="2"/>
          </rPr>
          <t xml:space="preserve">
</t>
        </r>
      </text>
    </comment>
    <comment ref="E13" authorId="0" shapeId="0" xr:uid="{1CE0B981-5543-4BA9-9C37-209A09B9C21B}">
      <text>
        <r>
          <rPr>
            <b/>
            <sz val="9"/>
            <color indexed="81"/>
            <rFont val="Tahoma"/>
            <family val="2"/>
          </rPr>
          <t>Roberto Aleandri:</t>
        </r>
        <r>
          <rPr>
            <sz val="9"/>
            <color indexed="81"/>
            <rFont val="Tahoma"/>
            <family val="2"/>
          </rPr>
          <t xml:space="preserve">
</t>
        </r>
      </text>
    </comment>
    <comment ref="E14" authorId="0" shapeId="0" xr:uid="{D8DC393F-FBA3-420C-ABFB-C88DC49D8A3C}">
      <text>
        <r>
          <rPr>
            <b/>
            <sz val="9"/>
            <color indexed="81"/>
            <rFont val="Tahoma"/>
            <family val="2"/>
          </rPr>
          <t>Roberto Aleandri:</t>
        </r>
        <r>
          <rPr>
            <sz val="9"/>
            <color indexed="81"/>
            <rFont val="Tahoma"/>
            <family val="2"/>
          </rPr>
          <t xml:space="preserve">
</t>
        </r>
      </text>
    </comment>
  </commentList>
</comments>
</file>

<file path=xl/sharedStrings.xml><?xml version="1.0" encoding="utf-8"?>
<sst xmlns="http://schemas.openxmlformats.org/spreadsheetml/2006/main" count="1998" uniqueCount="1060">
  <si>
    <t>x</t>
  </si>
  <si>
    <t>SI</t>
  </si>
  <si>
    <t>NO COOP</t>
  </si>
  <si>
    <t>Densità della popolazione</t>
  </si>
  <si>
    <t>Coerenza della strategia proposta con i fabbisogni individuati</t>
  </si>
  <si>
    <t>Sinergia e complementarietà con altre politiche locali</t>
  </si>
  <si>
    <t>Definizione di criteri di selezione</t>
  </si>
  <si>
    <t>Integrazione della cooperazione nella strategia di sviluppo locale</t>
  </si>
  <si>
    <t>Coinvolgimento partenariato locale</t>
  </si>
  <si>
    <t>Partecipazione del privato all’organo decisionale (CdA)</t>
  </si>
  <si>
    <t>Composizione del partenariato</t>
  </si>
  <si>
    <t>Esperienza acquisita</t>
  </si>
  <si>
    <t>P01</t>
  </si>
  <si>
    <t>Caratteristiche e composizione del partenariato</t>
  </si>
  <si>
    <t>P02</t>
  </si>
  <si>
    <t>Caratteristiche dell’ambito territoriale</t>
  </si>
  <si>
    <t>P03</t>
  </si>
  <si>
    <t>P04</t>
  </si>
  <si>
    <t>Modalità di gestione, attuazione, sorveglianza della SSL</t>
  </si>
  <si>
    <t>INTERVENTO SRG06 "LEADER"</t>
  </si>
  <si>
    <t>CRITERI DI SELEZIONE</t>
  </si>
  <si>
    <t>PRINCIPIO DI SELEZIONE</t>
  </si>
  <si>
    <t>CRITERIO DI SELEZIONE</t>
  </si>
  <si>
    <t xml:space="preserve">PUNTEGGIO </t>
  </si>
  <si>
    <t>PUNTEGGIO MASSIMO PER CRITERIO</t>
  </si>
  <si>
    <t>PUNTEGGIO MASSIMO PER TIPOLOGIA CRITERI</t>
  </si>
  <si>
    <t>A.1</t>
  </si>
  <si>
    <t>A.2</t>
  </si>
  <si>
    <t>A.3</t>
  </si>
  <si>
    <t>B.1</t>
  </si>
  <si>
    <t>B.2</t>
  </si>
  <si>
    <t>B.3</t>
  </si>
  <si>
    <t>C.1</t>
  </si>
  <si>
    <t>C.2</t>
  </si>
  <si>
    <t>C.3</t>
  </si>
  <si>
    <t xml:space="preserve">Il Gal non ha partecipato ad alcuna delle programmazioni LEADER </t>
  </si>
  <si>
    <t>DESCRIZIONE CRITERIO DI SELEZIONE</t>
  </si>
  <si>
    <t>CODICE</t>
  </si>
  <si>
    <t>D.1</t>
  </si>
  <si>
    <t>D.2</t>
  </si>
  <si>
    <t>E.1</t>
  </si>
  <si>
    <t>E.2</t>
  </si>
  <si>
    <t>E.3</t>
  </si>
  <si>
    <t>F.1</t>
  </si>
  <si>
    <t>F.2</t>
  </si>
  <si>
    <t>F.3</t>
  </si>
  <si>
    <t>G.1</t>
  </si>
  <si>
    <t>G.2</t>
  </si>
  <si>
    <t>G.3</t>
  </si>
  <si>
    <t>H.1</t>
  </si>
  <si>
    <t>H.2</t>
  </si>
  <si>
    <t>H.3</t>
  </si>
  <si>
    <t>I.1</t>
  </si>
  <si>
    <t>I.2</t>
  </si>
  <si>
    <t>L.1</t>
  </si>
  <si>
    <t>L.2</t>
  </si>
  <si>
    <t>L.3</t>
  </si>
  <si>
    <t>Operazioni specifiche. Incidenza e qualità progettuale</t>
  </si>
  <si>
    <t>N</t>
  </si>
  <si>
    <t>O</t>
  </si>
  <si>
    <t>Q</t>
  </si>
  <si>
    <t>S.1</t>
  </si>
  <si>
    <t>R.2</t>
  </si>
  <si>
    <t>Presenza di un organo di sorveglianza</t>
  </si>
  <si>
    <t>Nello statuto è previsto un organo per il controllo sulla gestione con compiti di vigilanza della struttura organizzativa del GAL, del sistema di controllo interno e del sistema amministrativo e contabile</t>
  </si>
  <si>
    <r>
      <rPr>
        <b/>
        <sz val="10"/>
        <color theme="1"/>
        <rFont val="Arial"/>
        <family val="2"/>
      </rPr>
      <t>Per ogni Azione Ordinaria</t>
    </r>
    <r>
      <rPr>
        <sz val="10"/>
        <color theme="1"/>
        <rFont val="Arial"/>
        <family val="2"/>
      </rPr>
      <t xml:space="preserve"> i criteri di selezioni sono individuati e descritti. Ogni criterio è oggettivo, verificabile e misurabile e coerente con gli obiettivi e le finalità perseguite dall'Azione </t>
    </r>
  </si>
  <si>
    <r>
      <rPr>
        <b/>
        <sz val="10"/>
        <color theme="1"/>
        <rFont val="Arial"/>
        <family val="2"/>
      </rPr>
      <t>Per almeno il 80% delle Azioni Ordinarie</t>
    </r>
    <r>
      <rPr>
        <sz val="10"/>
        <color theme="1"/>
        <rFont val="Arial"/>
        <family val="2"/>
      </rPr>
      <t xml:space="preserve"> i criteri di selezioni sono individuati e descritti e sono, inoltre, oggettivi, verificabili e misurabili e coerenti con gli obiettivi e le finalità perseguite dall'Azione </t>
    </r>
  </si>
  <si>
    <r>
      <rPr>
        <b/>
        <sz val="10"/>
        <color theme="1"/>
        <rFont val="Arial"/>
        <family val="2"/>
      </rPr>
      <t>Per almeno il 60% delle Azioni Ordinarie</t>
    </r>
    <r>
      <rPr>
        <sz val="10"/>
        <color theme="1"/>
        <rFont val="Arial"/>
        <family val="2"/>
      </rPr>
      <t xml:space="preserve"> i criteri di selezioni sono individuati e descritti e sono, inoltre, oggettivi, verificabili e misurabili e coerenti con gli obiettivi e le finalità perseguite dall'Azione </t>
    </r>
  </si>
  <si>
    <r>
      <rPr>
        <b/>
        <sz val="10"/>
        <color theme="1"/>
        <rFont val="Arial"/>
        <family val="2"/>
      </rPr>
      <t>Per almeno il 40% delle Azioni Ordinarie</t>
    </r>
    <r>
      <rPr>
        <sz val="10"/>
        <color theme="1"/>
        <rFont val="Arial"/>
        <family val="2"/>
      </rPr>
      <t xml:space="preserve"> i criteri di selezioni sono individuati e descritti e sono, inoltre, oggettivi, verificabili e misurabili e coerenti con gli obiettivi e le finalità perseguite dall'Azione </t>
    </r>
  </si>
  <si>
    <t>CONDIZIONI PER LA VALUTAZIONE DEL CRITERIO E L'ATTRIBUZIONE DELLA PRIORITA'</t>
  </si>
  <si>
    <t xml:space="preserve">Per l'attribuzione della prioirtà si fa riferimento alla superficie comunale secondo la classificazione in aree rurali C e D riportata nel documento di programmazione sullo sviluppo rurale </t>
  </si>
  <si>
    <t>Per l'attribuzione della priorità si prendono a riferimento il numero dei comuni aderenti al GAL al momento della presentazione della domanda di sostegno</t>
  </si>
  <si>
    <t xml:space="preserve">Per l'assegnazione del punteggio deve essere chiaramente espliciato nello statuto  la presenza di un organo di controllo e delel relative modalità di funzionamento. </t>
  </si>
  <si>
    <t>Numero di comuni oltre 15</t>
  </si>
  <si>
    <t>M.1</t>
  </si>
  <si>
    <t>M.2</t>
  </si>
  <si>
    <t>M.3</t>
  </si>
  <si>
    <t>P.1</t>
  </si>
  <si>
    <t>P.2</t>
  </si>
  <si>
    <t>P.3</t>
  </si>
  <si>
    <t>P.4</t>
  </si>
  <si>
    <t>Per l'attribuzione della categoria si prende a riferimento la tabella allegata (verbale 6)</t>
  </si>
  <si>
    <t>Incidenza superficie montana del terrritorio del GAL  rispetto alla superficie complessiva di intervento</t>
  </si>
  <si>
    <t xml:space="preserve">Incidenza superficie in aree D del territorio del GAL rispetto alla superficie complessiva di intervento </t>
  </si>
  <si>
    <t xml:space="preserve">Per ogni criterio da prendere in conto  per  l'attribuzione della priorità viene verificata la rispondenza ai principi di oggettività, verificabilità e misurabilità come anche per la coernza con gli obiettivi e le finalità dell'Aazione per come ordinariamente classificati ed utilizzati nell'attuazione degli interventi dello sviluppo rurale  </t>
  </si>
  <si>
    <t>Gli incontri svolti con il partenariato devono essere formalmente verbalizzati e devono essere sottoscritti da almeno 20 partecipanti dei quali dovranno essere registrate le generalità anagrafiche ed il ruolo con il quale partecipano all'incontro. Qualora l'incontro sia svolto con modalità a distanza il GAL deve assicurare la tracciabilità dell’attività mediante l’utilizzo di idonee piattaforme sincrone che assicurino l’interazione del partenariato con presenza in video. La sincronicità della partecipazione deve prevedere il collegamento dei partecipanti agli orari prestabiliti dal programma dell'incontro, i quali devono poter richiedere di intervenire e scambiare opinioni ed esperienze. Gli incontri svolti in modalità a distanza dovranno essere documentati, come quelli in presenza, attraverso i report automatici prodotti dai sistemi informativi idonei a garantire il rilevamento delle presenze attraverso il rilascio di specifici output in grado di tracciare in maniera univoca la presenza di ciascun partecipante.</t>
  </si>
  <si>
    <r>
      <t xml:space="preserve">Superficie montana </t>
    </r>
    <r>
      <rPr>
        <b/>
        <i/>
        <sz val="10"/>
        <rFont val="Arial"/>
        <family val="2"/>
      </rPr>
      <t>maggiore del 70,01%</t>
    </r>
    <r>
      <rPr>
        <sz val="10"/>
        <rFont val="Arial"/>
        <family val="2"/>
      </rPr>
      <t xml:space="preserve"> rispetto al totale superficie </t>
    </r>
  </si>
  <si>
    <r>
      <rPr>
        <b/>
        <sz val="10"/>
        <color theme="1"/>
        <rFont val="Arial"/>
        <family val="2"/>
      </rPr>
      <t>Ogni Azione ordinaria</t>
    </r>
    <r>
      <rPr>
        <sz val="10"/>
        <color theme="1"/>
        <rFont val="Arial"/>
        <family val="2"/>
      </rPr>
      <t xml:space="preserve"> (Intervento) proposta risponde in modo coerente a uno o più dei  fabbisogni specifici individuati nell'anlisi di contesto della SSL. Per ogni Azione ordinaria gli obiettivi specifici descritti sono coerenti con i fabbisogni che si intendono soddisfare </t>
    </r>
  </si>
  <si>
    <r>
      <rPr>
        <b/>
        <sz val="10"/>
        <color theme="1"/>
        <rFont val="Arial"/>
        <family val="2"/>
      </rPr>
      <t>Più di un terzo delle Azioni ordinarie</t>
    </r>
    <r>
      <rPr>
        <sz val="10"/>
        <color theme="1"/>
        <rFont val="Arial"/>
        <family val="2"/>
      </rPr>
      <t xml:space="preserve"> (Intervento) proposte rispondono in modo coerente a uno o più dei  fabbisogni specifici individuati nell'anlisi di contesto della SSL. Le  Azione ordinarie ritenute coerenti con i fabbisogni devono perseguire  obiettivi specifici  coerenti con i fabbisogni che si intendono soddisfare </t>
    </r>
  </si>
  <si>
    <r>
      <t xml:space="preserve">Almeno </t>
    </r>
    <r>
      <rPr>
        <b/>
        <sz val="10"/>
        <color theme="1"/>
        <rFont val="Arial"/>
        <family val="2"/>
      </rPr>
      <t xml:space="preserve">un incontro in ogni comune </t>
    </r>
    <r>
      <rPr>
        <sz val="10"/>
        <color theme="1"/>
        <rFont val="Arial"/>
        <family val="2"/>
      </rPr>
      <t>rientrante nell'area GAL con partecipazione di almeno 20 soggetti</t>
    </r>
  </si>
  <si>
    <r>
      <t>Almeno</t>
    </r>
    <r>
      <rPr>
        <b/>
        <sz val="10"/>
        <color theme="1"/>
        <rFont val="Arial"/>
        <family val="2"/>
      </rPr>
      <t xml:space="preserve"> un incontro in più della metà dei comuni</t>
    </r>
    <r>
      <rPr>
        <sz val="10"/>
        <color theme="1"/>
        <rFont val="Arial"/>
        <family val="2"/>
      </rPr>
      <t xml:space="preserve"> rientranti nell'area GAL, ma non in tutti, con partecipazione di almeno 20 soggetti</t>
    </r>
  </si>
  <si>
    <r>
      <t xml:space="preserve">Almeno </t>
    </r>
    <r>
      <rPr>
        <b/>
        <sz val="10"/>
        <color theme="1"/>
        <rFont val="Arial"/>
        <family val="2"/>
      </rPr>
      <t xml:space="preserve">un incontro in meno della metà dei comuni </t>
    </r>
    <r>
      <rPr>
        <sz val="10"/>
        <color theme="1"/>
        <rFont val="Arial"/>
        <family val="2"/>
      </rPr>
      <t>rientranti nell'area GAL con partecipazione di almeno 20 soggetti</t>
    </r>
  </si>
  <si>
    <r>
      <t xml:space="preserve">Numero di rappresentanti di specifiche categorie economiche </t>
    </r>
    <r>
      <rPr>
        <b/>
        <sz val="10"/>
        <color theme="1"/>
        <rFont val="Arial"/>
        <family val="2"/>
      </rPr>
      <t>superiore a 7</t>
    </r>
  </si>
  <si>
    <r>
      <t xml:space="preserve">Numero di rappresentanti di specifiche categorie economiche </t>
    </r>
    <r>
      <rPr>
        <b/>
        <sz val="10"/>
        <color theme="1"/>
        <rFont val="Arial"/>
        <family val="2"/>
      </rPr>
      <t>inferiore a 5</t>
    </r>
  </si>
  <si>
    <r>
      <t>Numero di rappresentanti di specifiche categorie economiche</t>
    </r>
    <r>
      <rPr>
        <b/>
        <sz val="10"/>
        <color theme="1"/>
        <rFont val="Arial"/>
        <family val="2"/>
      </rPr>
      <t xml:space="preserve"> comprese tra 7 e 5</t>
    </r>
  </si>
  <si>
    <r>
      <t xml:space="preserve">Tasso di spopolamento </t>
    </r>
    <r>
      <rPr>
        <b/>
        <sz val="10"/>
        <rFont val="Arial"/>
        <family val="2"/>
      </rPr>
      <t>maggiore o uguale allo 0,4%</t>
    </r>
  </si>
  <si>
    <r>
      <t xml:space="preserve">Tasso di spopolam0ento </t>
    </r>
    <r>
      <rPr>
        <b/>
        <sz val="10"/>
        <rFont val="Arial"/>
        <family val="2"/>
      </rPr>
      <t>compreso tra lo 0,251 e 0,39 %</t>
    </r>
    <r>
      <rPr>
        <sz val="10"/>
        <rFont val="Arial"/>
        <family val="2"/>
      </rPr>
      <t xml:space="preserve"> </t>
    </r>
  </si>
  <si>
    <r>
      <t xml:space="preserve">Tasso di spopolam0ento </t>
    </r>
    <r>
      <rPr>
        <b/>
        <sz val="10"/>
        <rFont val="Arial"/>
        <family val="2"/>
      </rPr>
      <t xml:space="preserve">minore dello 0,25% </t>
    </r>
  </si>
  <si>
    <r>
      <t xml:space="preserve">Densità di popolazione </t>
    </r>
    <r>
      <rPr>
        <b/>
        <sz val="10"/>
        <rFont val="Arial"/>
        <family val="2"/>
      </rPr>
      <t>minore di 90 abitanti/kmq</t>
    </r>
  </si>
  <si>
    <r>
      <t xml:space="preserve">Densità di popolazione </t>
    </r>
    <r>
      <rPr>
        <b/>
        <sz val="10"/>
        <rFont val="Arial"/>
        <family val="2"/>
      </rPr>
      <t>compresa tra 90,01 e 120 abitanti kmq</t>
    </r>
  </si>
  <si>
    <r>
      <t>Numero di comuni aderenti al GAL</t>
    </r>
    <r>
      <rPr>
        <b/>
        <sz val="10"/>
        <rFont val="Arial"/>
        <family val="2"/>
      </rPr>
      <t xml:space="preserve"> superiore a 27</t>
    </r>
  </si>
  <si>
    <r>
      <t xml:space="preserve">Numero di comuni aderenti al GAL </t>
    </r>
    <r>
      <rPr>
        <b/>
        <sz val="10"/>
        <rFont val="Arial"/>
        <family val="2"/>
      </rPr>
      <t>compresi tra 23 e 27</t>
    </r>
  </si>
  <si>
    <r>
      <t xml:space="preserve">Numero di comuni aderenti al GAL </t>
    </r>
    <r>
      <rPr>
        <b/>
        <sz val="10"/>
        <rFont val="Arial"/>
        <family val="2"/>
      </rPr>
      <t>compresi tra 18 e 22</t>
    </r>
  </si>
  <si>
    <t xml:space="preserve">Omogeneità del territorio:
Incidenza della superficie ricadente nella stessa area rurale C o D sulla superficie totale di intervento del PSL </t>
  </si>
  <si>
    <t xml:space="preserve">Coerenza nella ripartizione delle risorse finanziarie tra le diverse Azioni ordinare </t>
  </si>
  <si>
    <t xml:space="preserve">La ripartizione delle risorse finanziarie tra le Azioni ordinarie rispetta, in termini assoluti,  la gerarchizzazione dei fabbisogni indivduati nell'analisi del contesto </t>
  </si>
  <si>
    <t xml:space="preserve">Nella proposta è descritta e risulta coerente  la sinergia e complementarietà della SSL rispetto ad altre politiche di intervento </t>
  </si>
  <si>
    <t>L'idea progettuale di cooperazione ove prevista, è descritta con buon livello di dettaglio e risulta coerente con la strategia proposta</t>
  </si>
  <si>
    <t>CONDIZIONI DI AMMISSIBILITA':</t>
  </si>
  <si>
    <t xml:space="preserve">a)  la percentuale massima di risorse destinate all'Azione della cooperazione Leader  non può oltrepassare il 5% rispetto al montante complessivo del sottointervento A </t>
  </si>
  <si>
    <t xml:space="preserve">b) la percentuale massima di risorse destinate alle Azioni specifiche  non può oltrepassare il 50% rispetto al montante complessivo del sottointervento A </t>
  </si>
  <si>
    <t>TOTALE</t>
  </si>
  <si>
    <t>Per l'attribuzione della proirtà si prendono a riferimento le Aree rurali  C e D definite nel documento di programmazione sullo sviluppo rurale</t>
  </si>
  <si>
    <t>Qualità della strategia</t>
  </si>
  <si>
    <t>CATEGORIA
RAPPRESENTATA</t>
  </si>
  <si>
    <t>Imprese agricole in forma singola o associata ivi incluse le aziende multifunzionali che operano nell'ambito delle diversificazione agricola, Organizzazioni sindacali di categoria, Associazioni agrituristiche, "Strada dei vini, dell'olio e prodotti agroalimentari" (L.R. 21/2001)</t>
  </si>
  <si>
    <t>AGRICOLTURA</t>
  </si>
  <si>
    <t>Imprese artigiane singole o associate, Organizzazioni sindacali di categoria</t>
  </si>
  <si>
    <t>ARTIGIANATO</t>
  </si>
  <si>
    <t>Imprese che operano nel commercio in forma singola o associata, Organizzazioni sindacali di categoria</t>
  </si>
  <si>
    <t>COMMERCIO</t>
  </si>
  <si>
    <t>Imprese turistiche in forma singola o associata, Organizzazioni sindacali di categoria, Associazioni di settore, Proloco</t>
  </si>
  <si>
    <t>TURISMO</t>
  </si>
  <si>
    <t>Associazioni culturali, Enti di formazione, Organizzazioni sindacali di categoria</t>
  </si>
  <si>
    <t>CULTURA</t>
  </si>
  <si>
    <t>SERVIZI</t>
  </si>
  <si>
    <t>Istituti di credito</t>
  </si>
  <si>
    <t>CREDITO</t>
  </si>
  <si>
    <t>Imprese ed industrie di trasformazione e commercializzazione di prodotti agricoli e agroalimentari in forma singola o associata, Organizzazioni sindacali di categoria</t>
  </si>
  <si>
    <t>INDUSTRIA</t>
  </si>
  <si>
    <t>Cooperative sociali, Organizzazioni sindacali del lavoro, Organizzazioni sindacali del mondo cooperativo (art 45 Costituzione)</t>
  </si>
  <si>
    <t>SOCIALE</t>
  </si>
  <si>
    <t>Imprese ed associazioni del settore ambientale</t>
  </si>
  <si>
    <t>AMBIENTE</t>
  </si>
  <si>
    <t>Associazioni ed enti di promozione del settore dello sport</t>
  </si>
  <si>
    <t>SPORT</t>
  </si>
  <si>
    <t>SOGGETTO GIURIDICO 
SOCIO DEL PARTENARIATO</t>
  </si>
  <si>
    <t>DEFINIZIONE DELLE CATEGORIE</t>
  </si>
  <si>
    <t>CRITERIO DI SELEZIONE - COMPOSIZIONE DEL PARTENARIATO</t>
  </si>
  <si>
    <t>Codice Regione</t>
  </si>
  <si>
    <t>Codice Istat del Comune 
(alfanumerico)</t>
  </si>
  <si>
    <t>Codice Istat del Comune 
(numerico)</t>
  </si>
  <si>
    <t>Denominazione (Italiana e straniera)</t>
  </si>
  <si>
    <t>Superficie territoriale (kmq) al 01/01/2023</t>
  </si>
  <si>
    <t>Popolazione legale 2011 (09/10/2011)</t>
  </si>
  <si>
    <t>Popolazione residente al 31/12/2021</t>
  </si>
  <si>
    <t>Zona altimetrica</t>
  </si>
  <si>
    <t>Altitudine del centro (metri)</t>
  </si>
  <si>
    <t>Comune litoraneo</t>
  </si>
  <si>
    <t>Comune isolano</t>
  </si>
  <si>
    <t>Zone costiere</t>
  </si>
  <si>
    <t>Grado di urbanizzazione</t>
  </si>
  <si>
    <t>12</t>
  </si>
  <si>
    <t>056001</t>
  </si>
  <si>
    <t>Acquapendente</t>
  </si>
  <si>
    <t>3</t>
  </si>
  <si>
    <t>056002</t>
  </si>
  <si>
    <t>Arlena di Castro</t>
  </si>
  <si>
    <t>056003</t>
  </si>
  <si>
    <t>Bagnoregio</t>
  </si>
  <si>
    <t>056004</t>
  </si>
  <si>
    <t>Barbarano Romano</t>
  </si>
  <si>
    <t>056005</t>
  </si>
  <si>
    <t>Bassano Romano</t>
  </si>
  <si>
    <t>056006</t>
  </si>
  <si>
    <t>Bassano in Teverina</t>
  </si>
  <si>
    <t>056007</t>
  </si>
  <si>
    <t>Blera</t>
  </si>
  <si>
    <t>056008</t>
  </si>
  <si>
    <t>Bolsena</t>
  </si>
  <si>
    <t>056009</t>
  </si>
  <si>
    <t>Bomarzo</t>
  </si>
  <si>
    <t>056010</t>
  </si>
  <si>
    <t>Calcata</t>
  </si>
  <si>
    <t>056011</t>
  </si>
  <si>
    <t>Canepina</t>
  </si>
  <si>
    <t>056012</t>
  </si>
  <si>
    <t>Canino</t>
  </si>
  <si>
    <t>056013</t>
  </si>
  <si>
    <t>Capodimonte</t>
  </si>
  <si>
    <t>056014</t>
  </si>
  <si>
    <t>Capranica</t>
  </si>
  <si>
    <t>056015</t>
  </si>
  <si>
    <t>Caprarola</t>
  </si>
  <si>
    <t>056016</t>
  </si>
  <si>
    <t>Carbognano</t>
  </si>
  <si>
    <t>056017</t>
  </si>
  <si>
    <t>Castel Sant'Elia</t>
  </si>
  <si>
    <t>056018</t>
  </si>
  <si>
    <t>Castiglione in Teverina</t>
  </si>
  <si>
    <t>056019</t>
  </si>
  <si>
    <t>Celleno</t>
  </si>
  <si>
    <t>056020</t>
  </si>
  <si>
    <t>Cellere</t>
  </si>
  <si>
    <t>056021</t>
  </si>
  <si>
    <t>Civita Castellana</t>
  </si>
  <si>
    <t>056022</t>
  </si>
  <si>
    <t>Civitella d'Agliano</t>
  </si>
  <si>
    <t>056023</t>
  </si>
  <si>
    <t>Corchiano</t>
  </si>
  <si>
    <t>056024</t>
  </si>
  <si>
    <t>Fabrica di Roma</t>
  </si>
  <si>
    <t>056025</t>
  </si>
  <si>
    <t>Faleria</t>
  </si>
  <si>
    <t>056026</t>
  </si>
  <si>
    <t>Farnese</t>
  </si>
  <si>
    <t>056027</t>
  </si>
  <si>
    <t>Gallese</t>
  </si>
  <si>
    <t>056028</t>
  </si>
  <si>
    <t>Gradoli</t>
  </si>
  <si>
    <t>056029</t>
  </si>
  <si>
    <t>Graffignano</t>
  </si>
  <si>
    <t>056030</t>
  </si>
  <si>
    <t>Grotte di Castro</t>
  </si>
  <si>
    <t>056031</t>
  </si>
  <si>
    <t>Ischia di Castro</t>
  </si>
  <si>
    <t>056032</t>
  </si>
  <si>
    <t>Latera</t>
  </si>
  <si>
    <t>056033</t>
  </si>
  <si>
    <t>Lubriano</t>
  </si>
  <si>
    <t>056034</t>
  </si>
  <si>
    <t>Marta</t>
  </si>
  <si>
    <t>056035</t>
  </si>
  <si>
    <t>Montalto di Castro</t>
  </si>
  <si>
    <t>5</t>
  </si>
  <si>
    <t>056036</t>
  </si>
  <si>
    <t>Montefiascone</t>
  </si>
  <si>
    <t>056037</t>
  </si>
  <si>
    <t>Monte Romano</t>
  </si>
  <si>
    <t>056038</t>
  </si>
  <si>
    <t>Monterosi</t>
  </si>
  <si>
    <t>056039</t>
  </si>
  <si>
    <t>Nepi</t>
  </si>
  <si>
    <t>056040</t>
  </si>
  <si>
    <t>Onano</t>
  </si>
  <si>
    <t>056041</t>
  </si>
  <si>
    <t>Oriolo Romano</t>
  </si>
  <si>
    <t>056042</t>
  </si>
  <si>
    <t>Orte</t>
  </si>
  <si>
    <t>056043</t>
  </si>
  <si>
    <t>Piansano</t>
  </si>
  <si>
    <t>056044</t>
  </si>
  <si>
    <t>Proceno</t>
  </si>
  <si>
    <t>056045</t>
  </si>
  <si>
    <t>Ronciglione</t>
  </si>
  <si>
    <t>056046</t>
  </si>
  <si>
    <t>Villa San Giovanni in Tuscia</t>
  </si>
  <si>
    <t>056047</t>
  </si>
  <si>
    <t>San Lorenzo Nuovo</t>
  </si>
  <si>
    <t>056048</t>
  </si>
  <si>
    <t>Soriano nel Cimino</t>
  </si>
  <si>
    <t>056049</t>
  </si>
  <si>
    <t>Sutri</t>
  </si>
  <si>
    <t>056050</t>
  </si>
  <si>
    <t>Tarquinia</t>
  </si>
  <si>
    <t>056051</t>
  </si>
  <si>
    <t>Tessennano</t>
  </si>
  <si>
    <t>056052</t>
  </si>
  <si>
    <t>Tuscania</t>
  </si>
  <si>
    <t>056053</t>
  </si>
  <si>
    <t>Valentano</t>
  </si>
  <si>
    <t>056054</t>
  </si>
  <si>
    <t>Vallerano</t>
  </si>
  <si>
    <t>056055</t>
  </si>
  <si>
    <t>Vasanello</t>
  </si>
  <si>
    <t>056056</t>
  </si>
  <si>
    <t>Vejano</t>
  </si>
  <si>
    <t>056057</t>
  </si>
  <si>
    <t>Vetralla</t>
  </si>
  <si>
    <t>056058</t>
  </si>
  <si>
    <t>Vignanello</t>
  </si>
  <si>
    <t>056059</t>
  </si>
  <si>
    <t>Viterbo</t>
  </si>
  <si>
    <t>056060</t>
  </si>
  <si>
    <t>Vitorchiano</t>
  </si>
  <si>
    <t>057001</t>
  </si>
  <si>
    <t>Accumoli</t>
  </si>
  <si>
    <t>1</t>
  </si>
  <si>
    <t>057002</t>
  </si>
  <si>
    <t>Amatrice</t>
  </si>
  <si>
    <t>057003</t>
  </si>
  <si>
    <t>Antrodoco</t>
  </si>
  <si>
    <t>057004</t>
  </si>
  <si>
    <t>Ascrea</t>
  </si>
  <si>
    <t>057005</t>
  </si>
  <si>
    <t>Belmonte in Sabina</t>
  </si>
  <si>
    <t>057006</t>
  </si>
  <si>
    <t>Borbona</t>
  </si>
  <si>
    <t>057007</t>
  </si>
  <si>
    <t>Borgorose</t>
  </si>
  <si>
    <t>057008</t>
  </si>
  <si>
    <t>Borgo Velino</t>
  </si>
  <si>
    <t>057009</t>
  </si>
  <si>
    <t>Cantalice</t>
  </si>
  <si>
    <t>057010</t>
  </si>
  <si>
    <t>Cantalupo in Sabina</t>
  </si>
  <si>
    <t>057011</t>
  </si>
  <si>
    <t>Casaprota</t>
  </si>
  <si>
    <t>057012</t>
  </si>
  <si>
    <t>Casperia</t>
  </si>
  <si>
    <t>057013</t>
  </si>
  <si>
    <t>Castel di Tora</t>
  </si>
  <si>
    <t>057014</t>
  </si>
  <si>
    <t>Castelnuovo di Farfa</t>
  </si>
  <si>
    <t>057015</t>
  </si>
  <si>
    <t>Castel Sant'Angelo</t>
  </si>
  <si>
    <t>057016</t>
  </si>
  <si>
    <t>Cittaducale</t>
  </si>
  <si>
    <t>057017</t>
  </si>
  <si>
    <t>Cittareale</t>
  </si>
  <si>
    <t>057018</t>
  </si>
  <si>
    <t>Collalto Sabino</t>
  </si>
  <si>
    <t>057019</t>
  </si>
  <si>
    <t>Colle di Tora</t>
  </si>
  <si>
    <t>057020</t>
  </si>
  <si>
    <t>Collegiove</t>
  </si>
  <si>
    <t>057021</t>
  </si>
  <si>
    <t>Collevecchio</t>
  </si>
  <si>
    <t>057022</t>
  </si>
  <si>
    <t>Colli sul Velino</t>
  </si>
  <si>
    <t>057023</t>
  </si>
  <si>
    <t>Concerviano</t>
  </si>
  <si>
    <t>057024</t>
  </si>
  <si>
    <t>Configni</t>
  </si>
  <si>
    <t>057025</t>
  </si>
  <si>
    <t>Contigliano</t>
  </si>
  <si>
    <t>057026</t>
  </si>
  <si>
    <t>Cottanello</t>
  </si>
  <si>
    <t>057027</t>
  </si>
  <si>
    <t>Fara in Sabina</t>
  </si>
  <si>
    <t>057028</t>
  </si>
  <si>
    <t>Fiamignano</t>
  </si>
  <si>
    <t>057029</t>
  </si>
  <si>
    <t>Forano</t>
  </si>
  <si>
    <t>057030</t>
  </si>
  <si>
    <t>Frasso Sabino</t>
  </si>
  <si>
    <t>057031</t>
  </si>
  <si>
    <t>Greccio</t>
  </si>
  <si>
    <t>057032</t>
  </si>
  <si>
    <t>Labro</t>
  </si>
  <si>
    <t>057033</t>
  </si>
  <si>
    <t>Leonessa</t>
  </si>
  <si>
    <t>057034</t>
  </si>
  <si>
    <t>Longone Sabino</t>
  </si>
  <si>
    <t>057035</t>
  </si>
  <si>
    <t>Magliano Sabina</t>
  </si>
  <si>
    <t>057036</t>
  </si>
  <si>
    <t>Marcetelli</t>
  </si>
  <si>
    <t>057037</t>
  </si>
  <si>
    <t>Micigliano</t>
  </si>
  <si>
    <t>057038</t>
  </si>
  <si>
    <t>Mompeo</t>
  </si>
  <si>
    <t>057039</t>
  </si>
  <si>
    <t>Montasola</t>
  </si>
  <si>
    <t>057040</t>
  </si>
  <si>
    <t>Montebuono</t>
  </si>
  <si>
    <t>057041</t>
  </si>
  <si>
    <t>Monteleone Sabino</t>
  </si>
  <si>
    <t>057042</t>
  </si>
  <si>
    <t>Montenero Sabino</t>
  </si>
  <si>
    <t>057043</t>
  </si>
  <si>
    <t>Monte San Giovanni in Sabina</t>
  </si>
  <si>
    <t>057044</t>
  </si>
  <si>
    <t>Montopoli di Sabina</t>
  </si>
  <si>
    <t>057045</t>
  </si>
  <si>
    <t>Morro Reatino</t>
  </si>
  <si>
    <t>057046</t>
  </si>
  <si>
    <t>Nespolo</t>
  </si>
  <si>
    <t>057047</t>
  </si>
  <si>
    <t>Orvinio</t>
  </si>
  <si>
    <t>057048</t>
  </si>
  <si>
    <t>Paganico Sabino</t>
  </si>
  <si>
    <t>057049</t>
  </si>
  <si>
    <t>Pescorocchiano</t>
  </si>
  <si>
    <t>057050</t>
  </si>
  <si>
    <t>Petrella Salto</t>
  </si>
  <si>
    <t>057051</t>
  </si>
  <si>
    <t>Poggio Bustone</t>
  </si>
  <si>
    <t>057052</t>
  </si>
  <si>
    <t>Poggio Catino</t>
  </si>
  <si>
    <t>057053</t>
  </si>
  <si>
    <t>Poggio Mirteto</t>
  </si>
  <si>
    <t>057054</t>
  </si>
  <si>
    <t>Poggio Moiano</t>
  </si>
  <si>
    <t>057055</t>
  </si>
  <si>
    <t>Poggio Nativo</t>
  </si>
  <si>
    <t>057056</t>
  </si>
  <si>
    <t>Poggio San Lorenzo</t>
  </si>
  <si>
    <t>057057</t>
  </si>
  <si>
    <t>Posta</t>
  </si>
  <si>
    <t>057058</t>
  </si>
  <si>
    <t>Pozzaglia Sabina</t>
  </si>
  <si>
    <t>057059</t>
  </si>
  <si>
    <t>Rieti</t>
  </si>
  <si>
    <t>057060</t>
  </si>
  <si>
    <t>Rivodutri</t>
  </si>
  <si>
    <t>057061</t>
  </si>
  <si>
    <t>Roccantica</t>
  </si>
  <si>
    <t>057062</t>
  </si>
  <si>
    <t>Rocca Sinibalda</t>
  </si>
  <si>
    <t>057063</t>
  </si>
  <si>
    <t>Salisano</t>
  </si>
  <si>
    <t>057064</t>
  </si>
  <si>
    <t>Scandriglia</t>
  </si>
  <si>
    <t>057065</t>
  </si>
  <si>
    <t>Selci</t>
  </si>
  <si>
    <t>057066</t>
  </si>
  <si>
    <t>Stimigliano</t>
  </si>
  <si>
    <t>057067</t>
  </si>
  <si>
    <t>Tarano</t>
  </si>
  <si>
    <t>057068</t>
  </si>
  <si>
    <t>Toffia</t>
  </si>
  <si>
    <t>057069</t>
  </si>
  <si>
    <t>Torricella in Sabina</t>
  </si>
  <si>
    <t>057070</t>
  </si>
  <si>
    <t>Torri in Sabina</t>
  </si>
  <si>
    <t>057071</t>
  </si>
  <si>
    <t>Turania</t>
  </si>
  <si>
    <t>057072</t>
  </si>
  <si>
    <t>Vacone</t>
  </si>
  <si>
    <t>057073</t>
  </si>
  <si>
    <t>Varco Sabino</t>
  </si>
  <si>
    <t>058001</t>
  </si>
  <si>
    <t>Affile</t>
  </si>
  <si>
    <t>058002</t>
  </si>
  <si>
    <t>Agosta</t>
  </si>
  <si>
    <t>058003</t>
  </si>
  <si>
    <t>Albano Laziale</t>
  </si>
  <si>
    <t>4</t>
  </si>
  <si>
    <t>058004</t>
  </si>
  <si>
    <t>Allumiere</t>
  </si>
  <si>
    <t>058005</t>
  </si>
  <si>
    <t>Anguillara Sabazia</t>
  </si>
  <si>
    <t>058006</t>
  </si>
  <si>
    <t>Anticoli Corrado</t>
  </si>
  <si>
    <t>058007</t>
  </si>
  <si>
    <t>Anzio</t>
  </si>
  <si>
    <t>058008</t>
  </si>
  <si>
    <t>Arcinazzo Romano</t>
  </si>
  <si>
    <t>058009</t>
  </si>
  <si>
    <t>Ariccia</t>
  </si>
  <si>
    <t>058010</t>
  </si>
  <si>
    <t>Arsoli</t>
  </si>
  <si>
    <t>058011</t>
  </si>
  <si>
    <t>Artena</t>
  </si>
  <si>
    <t>058012</t>
  </si>
  <si>
    <t>Bellegra</t>
  </si>
  <si>
    <t>058013</t>
  </si>
  <si>
    <t>Bracciano</t>
  </si>
  <si>
    <t>058014</t>
  </si>
  <si>
    <t>Camerata Nuova</t>
  </si>
  <si>
    <t>058015</t>
  </si>
  <si>
    <t>Campagnano di Roma</t>
  </si>
  <si>
    <t>058016</t>
  </si>
  <si>
    <t>Canale Monterano</t>
  </si>
  <si>
    <t>058017</t>
  </si>
  <si>
    <t>Canterano</t>
  </si>
  <si>
    <t>058018</t>
  </si>
  <si>
    <t>Capena</t>
  </si>
  <si>
    <t>058019</t>
  </si>
  <si>
    <t>Capranica Prenestina</t>
  </si>
  <si>
    <t>058020</t>
  </si>
  <si>
    <t>Carpineto Romano</t>
  </si>
  <si>
    <t>058021</t>
  </si>
  <si>
    <t>Casape</t>
  </si>
  <si>
    <t>058022</t>
  </si>
  <si>
    <t>Castel Gandolfo</t>
  </si>
  <si>
    <t>058023</t>
  </si>
  <si>
    <t>Castel Madama</t>
  </si>
  <si>
    <t>058024</t>
  </si>
  <si>
    <t>Castelnuovo di Porto</t>
  </si>
  <si>
    <t>058025</t>
  </si>
  <si>
    <t>Castel San Pietro Romano</t>
  </si>
  <si>
    <t>058026</t>
  </si>
  <si>
    <t>Cave</t>
  </si>
  <si>
    <t>058027</t>
  </si>
  <si>
    <t>Cerreto Laziale</t>
  </si>
  <si>
    <t>058028</t>
  </si>
  <si>
    <t>Cervara di Roma</t>
  </si>
  <si>
    <t>058029</t>
  </si>
  <si>
    <t>Cerveteri</t>
  </si>
  <si>
    <t>058030</t>
  </si>
  <si>
    <t>Ciciliano</t>
  </si>
  <si>
    <t>058031</t>
  </si>
  <si>
    <t>Cineto Romano</t>
  </si>
  <si>
    <t>058032</t>
  </si>
  <si>
    <t>Civitavecchia</t>
  </si>
  <si>
    <t>058033</t>
  </si>
  <si>
    <t>Civitella San Paolo</t>
  </si>
  <si>
    <t>058034</t>
  </si>
  <si>
    <t>Colleferro</t>
  </si>
  <si>
    <t>058035</t>
  </si>
  <si>
    <t>Colonna</t>
  </si>
  <si>
    <t>058036</t>
  </si>
  <si>
    <t>Fiano Romano</t>
  </si>
  <si>
    <t>058037</t>
  </si>
  <si>
    <t>Filacciano</t>
  </si>
  <si>
    <t>058038</t>
  </si>
  <si>
    <t>Formello</t>
  </si>
  <si>
    <t>058039</t>
  </si>
  <si>
    <t>Frascati</t>
  </si>
  <si>
    <t>058040</t>
  </si>
  <si>
    <t>Gallicano nel Lazio</t>
  </si>
  <si>
    <t>058041</t>
  </si>
  <si>
    <t>Gavignano</t>
  </si>
  <si>
    <t>058042</t>
  </si>
  <si>
    <t>Genazzano</t>
  </si>
  <si>
    <t>058043</t>
  </si>
  <si>
    <t>Genzano di Roma</t>
  </si>
  <si>
    <t>058044</t>
  </si>
  <si>
    <t>Gerano</t>
  </si>
  <si>
    <t>058045</t>
  </si>
  <si>
    <t>Gorga</t>
  </si>
  <si>
    <t>058046</t>
  </si>
  <si>
    <t>Grottaferrata</t>
  </si>
  <si>
    <t>058047</t>
  </si>
  <si>
    <t>Guidonia Montecelio</t>
  </si>
  <si>
    <t>058048</t>
  </si>
  <si>
    <t>Jenne</t>
  </si>
  <si>
    <t>058049</t>
  </si>
  <si>
    <t>Labico</t>
  </si>
  <si>
    <t>058050</t>
  </si>
  <si>
    <t>Lanuvio</t>
  </si>
  <si>
    <t>058051</t>
  </si>
  <si>
    <t>Licenza</t>
  </si>
  <si>
    <t>058052</t>
  </si>
  <si>
    <t>Magliano Romano</t>
  </si>
  <si>
    <t>058053</t>
  </si>
  <si>
    <t>Mandela</t>
  </si>
  <si>
    <t>058054</t>
  </si>
  <si>
    <t>Manziana</t>
  </si>
  <si>
    <t>058055</t>
  </si>
  <si>
    <t>Marano Equo</t>
  </si>
  <si>
    <t>058056</t>
  </si>
  <si>
    <t>Marcellina</t>
  </si>
  <si>
    <t>058057</t>
  </si>
  <si>
    <t>Marino</t>
  </si>
  <si>
    <t>058058</t>
  </si>
  <si>
    <t>Mazzano Romano</t>
  </si>
  <si>
    <t>058059</t>
  </si>
  <si>
    <t>Mentana</t>
  </si>
  <si>
    <t>058060</t>
  </si>
  <si>
    <t>Monte Compatri</t>
  </si>
  <si>
    <t>058061</t>
  </si>
  <si>
    <t>Monteflavio</t>
  </si>
  <si>
    <t>058062</t>
  </si>
  <si>
    <t>Montelanico</t>
  </si>
  <si>
    <t>058063</t>
  </si>
  <si>
    <t>Montelibretti</t>
  </si>
  <si>
    <t>058064</t>
  </si>
  <si>
    <t>Monte Porzio Catone</t>
  </si>
  <si>
    <t>058065</t>
  </si>
  <si>
    <t>Monterotondo</t>
  </si>
  <si>
    <t>058066</t>
  </si>
  <si>
    <t>Montorio Romano</t>
  </si>
  <si>
    <t>058067</t>
  </si>
  <si>
    <t>Moricone</t>
  </si>
  <si>
    <t>058068</t>
  </si>
  <si>
    <t>Morlupo</t>
  </si>
  <si>
    <t>058069</t>
  </si>
  <si>
    <t>Nazzano</t>
  </si>
  <si>
    <t>058070</t>
  </si>
  <si>
    <t>Nemi</t>
  </si>
  <si>
    <t>058071</t>
  </si>
  <si>
    <t>Nerola</t>
  </si>
  <si>
    <t>058072</t>
  </si>
  <si>
    <t>Nettuno</t>
  </si>
  <si>
    <t>058073</t>
  </si>
  <si>
    <t>Olevano Romano</t>
  </si>
  <si>
    <t>058074</t>
  </si>
  <si>
    <t>Palestrina</t>
  </si>
  <si>
    <t>058075</t>
  </si>
  <si>
    <t>Palombara Sabina</t>
  </si>
  <si>
    <t>058076</t>
  </si>
  <si>
    <t>Percile</t>
  </si>
  <si>
    <t>058077</t>
  </si>
  <si>
    <t>Pisoniano</t>
  </si>
  <si>
    <t>058078</t>
  </si>
  <si>
    <t>Poli</t>
  </si>
  <si>
    <t>058079</t>
  </si>
  <si>
    <t>Pomezia</t>
  </si>
  <si>
    <t>058080</t>
  </si>
  <si>
    <t>Ponzano Romano</t>
  </si>
  <si>
    <t>058081</t>
  </si>
  <si>
    <t>Riano</t>
  </si>
  <si>
    <t>058082</t>
  </si>
  <si>
    <t>Rignano Flaminio</t>
  </si>
  <si>
    <t>058083</t>
  </si>
  <si>
    <t>Riofreddo</t>
  </si>
  <si>
    <t>058084</t>
  </si>
  <si>
    <t>Rocca Canterano</t>
  </si>
  <si>
    <t>058085</t>
  </si>
  <si>
    <t>Rocca di Cave</t>
  </si>
  <si>
    <t>058086</t>
  </si>
  <si>
    <t>Rocca di Papa</t>
  </si>
  <si>
    <t>058087</t>
  </si>
  <si>
    <t>Roccagiovine</t>
  </si>
  <si>
    <t>058088</t>
  </si>
  <si>
    <t>Rocca Priora</t>
  </si>
  <si>
    <t>058089</t>
  </si>
  <si>
    <t>Rocca Santo Stefano</t>
  </si>
  <si>
    <t>058090</t>
  </si>
  <si>
    <t>Roiate</t>
  </si>
  <si>
    <t>058091</t>
  </si>
  <si>
    <t>Roma</t>
  </si>
  <si>
    <t>058092</t>
  </si>
  <si>
    <t>Roviano</t>
  </si>
  <si>
    <t>058093</t>
  </si>
  <si>
    <t>Sacrofano</t>
  </si>
  <si>
    <t>058094</t>
  </si>
  <si>
    <t>Sambuci</t>
  </si>
  <si>
    <t>058095</t>
  </si>
  <si>
    <t>San Gregorio da Sassola</t>
  </si>
  <si>
    <t>058096</t>
  </si>
  <si>
    <t>San Polo dei Cavalieri</t>
  </si>
  <si>
    <t>058097</t>
  </si>
  <si>
    <t>Santa Marinella</t>
  </si>
  <si>
    <t>058098</t>
  </si>
  <si>
    <t>Sant'Angelo Romano</t>
  </si>
  <si>
    <t>058099</t>
  </si>
  <si>
    <t>Sant'Oreste</t>
  </si>
  <si>
    <t>058100</t>
  </si>
  <si>
    <t>San Vito Romano</t>
  </si>
  <si>
    <t>058101</t>
  </si>
  <si>
    <t>Saracinesco</t>
  </si>
  <si>
    <t>058102</t>
  </si>
  <si>
    <t>Segni</t>
  </si>
  <si>
    <t>058103</t>
  </si>
  <si>
    <t>Subiaco</t>
  </si>
  <si>
    <t>058104</t>
  </si>
  <si>
    <t>Tivoli</t>
  </si>
  <si>
    <t>058105</t>
  </si>
  <si>
    <t>Tolfa</t>
  </si>
  <si>
    <t>058106</t>
  </si>
  <si>
    <t>Torrita Tiberina</t>
  </si>
  <si>
    <t>058107</t>
  </si>
  <si>
    <t>Trevignano Romano</t>
  </si>
  <si>
    <t>058108</t>
  </si>
  <si>
    <t>Vallepietra</t>
  </si>
  <si>
    <t>058109</t>
  </si>
  <si>
    <t>Vallinfreda</t>
  </si>
  <si>
    <t>058110</t>
  </si>
  <si>
    <t>Valmontone</t>
  </si>
  <si>
    <t>058111</t>
  </si>
  <si>
    <t>Velletri</t>
  </si>
  <si>
    <t>058112</t>
  </si>
  <si>
    <t>Vicovaro</t>
  </si>
  <si>
    <t>058113</t>
  </si>
  <si>
    <t>Vivaro Romano</t>
  </si>
  <si>
    <t>058114</t>
  </si>
  <si>
    <t>Zagarolo</t>
  </si>
  <si>
    <t>058115</t>
  </si>
  <si>
    <t>Lariano</t>
  </si>
  <si>
    <t>058116</t>
  </si>
  <si>
    <t>Ladispoli</t>
  </si>
  <si>
    <t>058117</t>
  </si>
  <si>
    <t>Ardea</t>
  </si>
  <si>
    <t>058118</t>
  </si>
  <si>
    <t>Ciampino</t>
  </si>
  <si>
    <t>058119</t>
  </si>
  <si>
    <t>San Cesareo</t>
  </si>
  <si>
    <t>058120</t>
  </si>
  <si>
    <t>Fiumicino</t>
  </si>
  <si>
    <t>058122</t>
  </si>
  <si>
    <t>Fonte Nuova</t>
  </si>
  <si>
    <t>059001</t>
  </si>
  <si>
    <t>Aprilia</t>
  </si>
  <si>
    <t>059002</t>
  </si>
  <si>
    <t>Bassiano</t>
  </si>
  <si>
    <t>059003</t>
  </si>
  <si>
    <t>Campodimele</t>
  </si>
  <si>
    <t>059004</t>
  </si>
  <si>
    <t>Castelforte</t>
  </si>
  <si>
    <t>059005</t>
  </si>
  <si>
    <t>Cisterna di Latina</t>
  </si>
  <si>
    <t>059006</t>
  </si>
  <si>
    <t>Cori</t>
  </si>
  <si>
    <t>059007</t>
  </si>
  <si>
    <t>Fondi</t>
  </si>
  <si>
    <t>059008</t>
  </si>
  <si>
    <t>Formia</t>
  </si>
  <si>
    <t>059009</t>
  </si>
  <si>
    <t>Gaeta</t>
  </si>
  <si>
    <t>059010</t>
  </si>
  <si>
    <t>Itri</t>
  </si>
  <si>
    <t>059011</t>
  </si>
  <si>
    <t>Latina</t>
  </si>
  <si>
    <t>059012</t>
  </si>
  <si>
    <t>Lenola</t>
  </si>
  <si>
    <t>059013</t>
  </si>
  <si>
    <t>Maenza</t>
  </si>
  <si>
    <t>059014</t>
  </si>
  <si>
    <t>Minturno</t>
  </si>
  <si>
    <t>059015</t>
  </si>
  <si>
    <t>Monte San Biagio</t>
  </si>
  <si>
    <t>059016</t>
  </si>
  <si>
    <t>Norma</t>
  </si>
  <si>
    <t>059017</t>
  </si>
  <si>
    <t>Pontinia</t>
  </si>
  <si>
    <t>059018</t>
  </si>
  <si>
    <t>Ponza</t>
  </si>
  <si>
    <t>059019</t>
  </si>
  <si>
    <t>Priverno</t>
  </si>
  <si>
    <t>059020</t>
  </si>
  <si>
    <t>Prossedi</t>
  </si>
  <si>
    <t>059021</t>
  </si>
  <si>
    <t>Roccagorga</t>
  </si>
  <si>
    <t>059022</t>
  </si>
  <si>
    <t>Rocca Massima</t>
  </si>
  <si>
    <t>059023</t>
  </si>
  <si>
    <t>Roccasecca dei Volsci</t>
  </si>
  <si>
    <t>059024</t>
  </si>
  <si>
    <t>Sabaudia</t>
  </si>
  <si>
    <t>059025</t>
  </si>
  <si>
    <t>San Felice Circeo</t>
  </si>
  <si>
    <t>059026</t>
  </si>
  <si>
    <t>Santi Cosma e Damiano</t>
  </si>
  <si>
    <t>059027</t>
  </si>
  <si>
    <t>Sermoneta</t>
  </si>
  <si>
    <t>059028</t>
  </si>
  <si>
    <t>Sezze</t>
  </si>
  <si>
    <t>059029</t>
  </si>
  <si>
    <t>Sonnino</t>
  </si>
  <si>
    <t>059030</t>
  </si>
  <si>
    <t>Sperlonga</t>
  </si>
  <si>
    <t>059031</t>
  </si>
  <si>
    <t>Spigno Saturnia</t>
  </si>
  <si>
    <t>059032</t>
  </si>
  <si>
    <t>Terracina</t>
  </si>
  <si>
    <t>059033</t>
  </si>
  <si>
    <t>Ventotene</t>
  </si>
  <si>
    <t>060001</t>
  </si>
  <si>
    <t>Acquafondata</t>
  </si>
  <si>
    <t>060002</t>
  </si>
  <si>
    <t>Acuto</t>
  </si>
  <si>
    <t>060003</t>
  </si>
  <si>
    <t>Alatri</t>
  </si>
  <si>
    <t>060004</t>
  </si>
  <si>
    <t>Alvito</t>
  </si>
  <si>
    <t>060005</t>
  </si>
  <si>
    <t>Amaseno</t>
  </si>
  <si>
    <t>060006</t>
  </si>
  <si>
    <t>Anagni</t>
  </si>
  <si>
    <t>060007</t>
  </si>
  <si>
    <t>Aquino</t>
  </si>
  <si>
    <t>060008</t>
  </si>
  <si>
    <t>Arce</t>
  </si>
  <si>
    <t>060009</t>
  </si>
  <si>
    <t>Arnara</t>
  </si>
  <si>
    <t>060010</t>
  </si>
  <si>
    <t>Arpino</t>
  </si>
  <si>
    <t>060011</t>
  </si>
  <si>
    <t>Atina</t>
  </si>
  <si>
    <t>060012</t>
  </si>
  <si>
    <t>Ausonia</t>
  </si>
  <si>
    <t>060013</t>
  </si>
  <si>
    <t>Belmonte Castello</t>
  </si>
  <si>
    <t>060014</t>
  </si>
  <si>
    <t>Boville Ernica</t>
  </si>
  <si>
    <t>060015</t>
  </si>
  <si>
    <t>Broccostella</t>
  </si>
  <si>
    <t>060016</t>
  </si>
  <si>
    <t>Campoli Appennino</t>
  </si>
  <si>
    <t>060017</t>
  </si>
  <si>
    <t>Casalattico</t>
  </si>
  <si>
    <t>060018</t>
  </si>
  <si>
    <t>Casalvieri</t>
  </si>
  <si>
    <t>060019</t>
  </si>
  <si>
    <t>Cassino</t>
  </si>
  <si>
    <t>060020</t>
  </si>
  <si>
    <t>Castelliri</t>
  </si>
  <si>
    <t>060021</t>
  </si>
  <si>
    <t>Castelnuovo Parano</t>
  </si>
  <si>
    <t>060022</t>
  </si>
  <si>
    <t>Castrocielo</t>
  </si>
  <si>
    <t>060023</t>
  </si>
  <si>
    <t>Castro dei Volsci</t>
  </si>
  <si>
    <t>060024</t>
  </si>
  <si>
    <t>Ceccano</t>
  </si>
  <si>
    <t>060025</t>
  </si>
  <si>
    <t>Ceprano</t>
  </si>
  <si>
    <t>060026</t>
  </si>
  <si>
    <t>Cervaro</t>
  </si>
  <si>
    <t>060027</t>
  </si>
  <si>
    <t>Colfelice</t>
  </si>
  <si>
    <t>060028</t>
  </si>
  <si>
    <t>Collepardo</t>
  </si>
  <si>
    <t>060029</t>
  </si>
  <si>
    <t>Colle San Magno</t>
  </si>
  <si>
    <t>060030</t>
  </si>
  <si>
    <t>Coreno Ausonio</t>
  </si>
  <si>
    <t>060031</t>
  </si>
  <si>
    <t>Esperia</t>
  </si>
  <si>
    <t>060032</t>
  </si>
  <si>
    <t>Falvaterra</t>
  </si>
  <si>
    <t>060033</t>
  </si>
  <si>
    <t>Ferentino</t>
  </si>
  <si>
    <t>060034</t>
  </si>
  <si>
    <t>Filettino</t>
  </si>
  <si>
    <t>060035</t>
  </si>
  <si>
    <t>Fiuggi</t>
  </si>
  <si>
    <t>060036</t>
  </si>
  <si>
    <t>Fontana Liri</t>
  </si>
  <si>
    <t>060037</t>
  </si>
  <si>
    <t>Fontechiari</t>
  </si>
  <si>
    <t>060038</t>
  </si>
  <si>
    <t>Frosinone</t>
  </si>
  <si>
    <t>060039</t>
  </si>
  <si>
    <t>Fumone</t>
  </si>
  <si>
    <t>060040</t>
  </si>
  <si>
    <t>Gallinaro</t>
  </si>
  <si>
    <t>060041</t>
  </si>
  <si>
    <t>Giuliano di Roma</t>
  </si>
  <si>
    <t>060042</t>
  </si>
  <si>
    <t>Guarcino</t>
  </si>
  <si>
    <t>060043</t>
  </si>
  <si>
    <t>Isola del Liri</t>
  </si>
  <si>
    <t>060044</t>
  </si>
  <si>
    <t>Monte San Giovanni Campano</t>
  </si>
  <si>
    <t>060045</t>
  </si>
  <si>
    <t>Morolo</t>
  </si>
  <si>
    <t>060046</t>
  </si>
  <si>
    <t>Paliano</t>
  </si>
  <si>
    <t>060047</t>
  </si>
  <si>
    <t>Pastena</t>
  </si>
  <si>
    <t>060048</t>
  </si>
  <si>
    <t>Patrica</t>
  </si>
  <si>
    <t>060049</t>
  </si>
  <si>
    <t>Pescosolido</t>
  </si>
  <si>
    <t>060050</t>
  </si>
  <si>
    <t>Picinisco</t>
  </si>
  <si>
    <t>060051</t>
  </si>
  <si>
    <t>Pico</t>
  </si>
  <si>
    <t>060052</t>
  </si>
  <si>
    <t>Piedimonte San Germano</t>
  </si>
  <si>
    <t>060053</t>
  </si>
  <si>
    <t>Piglio</t>
  </si>
  <si>
    <t>060054</t>
  </si>
  <si>
    <t>Pignataro Interamna</t>
  </si>
  <si>
    <t>060055</t>
  </si>
  <si>
    <t>Pofi</t>
  </si>
  <si>
    <t>060056</t>
  </si>
  <si>
    <t>Pontecorvo</t>
  </si>
  <si>
    <t>060057</t>
  </si>
  <si>
    <t>Posta Fibreno</t>
  </si>
  <si>
    <t>060058</t>
  </si>
  <si>
    <t>Ripi</t>
  </si>
  <si>
    <t>060059</t>
  </si>
  <si>
    <t>Rocca d'Arce</t>
  </si>
  <si>
    <t>060060</t>
  </si>
  <si>
    <t>Roccasecca</t>
  </si>
  <si>
    <t>060061</t>
  </si>
  <si>
    <t>San Biagio Saracinisco</t>
  </si>
  <si>
    <t>060062</t>
  </si>
  <si>
    <t>San Donato Val di Comino</t>
  </si>
  <si>
    <t>060063</t>
  </si>
  <si>
    <t>San Giorgio a Liri</t>
  </si>
  <si>
    <t>060064</t>
  </si>
  <si>
    <t>San Giovanni Incarico</t>
  </si>
  <si>
    <t>060065</t>
  </si>
  <si>
    <t>Sant'Ambrogio sul Garigliano</t>
  </si>
  <si>
    <t>060066</t>
  </si>
  <si>
    <t>Sant'Andrea del Garigliano</t>
  </si>
  <si>
    <t>060067</t>
  </si>
  <si>
    <t>Sant'Apollinare</t>
  </si>
  <si>
    <t>060068</t>
  </si>
  <si>
    <t>Sant'Elia Fiumerapido</t>
  </si>
  <si>
    <t>060069</t>
  </si>
  <si>
    <t>Santopadre</t>
  </si>
  <si>
    <t>060070</t>
  </si>
  <si>
    <t>San Vittore del Lazio</t>
  </si>
  <si>
    <t>060071</t>
  </si>
  <si>
    <t>Serrone</t>
  </si>
  <si>
    <t>060072</t>
  </si>
  <si>
    <t>Settefrati</t>
  </si>
  <si>
    <t>060073</t>
  </si>
  <si>
    <t>Sgurgola</t>
  </si>
  <si>
    <t>060074</t>
  </si>
  <si>
    <t>Sora</t>
  </si>
  <si>
    <t>060075</t>
  </si>
  <si>
    <t>Strangolagalli</t>
  </si>
  <si>
    <t>060076</t>
  </si>
  <si>
    <t>Supino</t>
  </si>
  <si>
    <t>060077</t>
  </si>
  <si>
    <t>Terelle</t>
  </si>
  <si>
    <t>060078</t>
  </si>
  <si>
    <t>Torre Cajetani</t>
  </si>
  <si>
    <t>060079</t>
  </si>
  <si>
    <t>Torrice</t>
  </si>
  <si>
    <t>060080</t>
  </si>
  <si>
    <t>Trevi nel Lazio</t>
  </si>
  <si>
    <t>060081</t>
  </si>
  <si>
    <t>Trivigliano</t>
  </si>
  <si>
    <t>060082</t>
  </si>
  <si>
    <t>Vallecorsa</t>
  </si>
  <si>
    <t>060083</t>
  </si>
  <si>
    <t>Vallemaio</t>
  </si>
  <si>
    <t>060084</t>
  </si>
  <si>
    <t>Vallerotonda</t>
  </si>
  <si>
    <t>060085</t>
  </si>
  <si>
    <t>Veroli</t>
  </si>
  <si>
    <t>060086</t>
  </si>
  <si>
    <t>Vicalvi</t>
  </si>
  <si>
    <t>060087</t>
  </si>
  <si>
    <t>Vico nel Lazio</t>
  </si>
  <si>
    <t>060088</t>
  </si>
  <si>
    <t>Villa Latina</t>
  </si>
  <si>
    <t>060089</t>
  </si>
  <si>
    <t>Villa Santa Lucia</t>
  </si>
  <si>
    <t>060090</t>
  </si>
  <si>
    <t>Villa Santo Stefano</t>
  </si>
  <si>
    <t>060091</t>
  </si>
  <si>
    <t>Viticuso</t>
  </si>
  <si>
    <r>
      <t>Superficie montana</t>
    </r>
    <r>
      <rPr>
        <b/>
        <sz val="10"/>
        <rFont val="Arial"/>
        <family val="2"/>
      </rPr>
      <t xml:space="preserve"> compresa tra 30,01 e il 70</t>
    </r>
    <r>
      <rPr>
        <b/>
        <i/>
        <sz val="10"/>
        <rFont val="Arial"/>
        <family val="2"/>
      </rPr>
      <t>%</t>
    </r>
    <r>
      <rPr>
        <sz val="10"/>
        <rFont val="Arial"/>
        <family val="2"/>
      </rPr>
      <t xml:space="preserve"> rispetto al totale superficie </t>
    </r>
  </si>
  <si>
    <r>
      <t xml:space="preserve">Superficie montana </t>
    </r>
    <r>
      <rPr>
        <b/>
        <sz val="10"/>
        <rFont val="Arial"/>
        <family val="2"/>
      </rPr>
      <t>compesa tra il 10,01 e il 30</t>
    </r>
    <r>
      <rPr>
        <b/>
        <i/>
        <sz val="10"/>
        <rFont val="Arial"/>
        <family val="2"/>
      </rPr>
      <t>%</t>
    </r>
    <r>
      <rPr>
        <sz val="10"/>
        <rFont val="Arial"/>
        <family val="2"/>
      </rPr>
      <t xml:space="preserve"> rispetto al totale superficie </t>
    </r>
  </si>
  <si>
    <r>
      <t xml:space="preserve">Densità di popolazione </t>
    </r>
    <r>
      <rPr>
        <b/>
        <sz val="10"/>
        <rFont val="Arial"/>
        <family val="2"/>
      </rPr>
      <t>compresa tra 120,01 e 149 abitanti kmq</t>
    </r>
  </si>
  <si>
    <t>Campo</t>
  </si>
  <si>
    <t>Descrizione/Legenda</t>
  </si>
  <si>
    <t>Note</t>
  </si>
  <si>
    <t>Anno</t>
  </si>
  <si>
    <t>Fonte</t>
  </si>
  <si>
    <t>Codice della Regione (in formato alfanumerico)</t>
  </si>
  <si>
    <t>Codice di due caratteri alfanumerici, con validità nel range 01-20</t>
  </si>
  <si>
    <t>Istat</t>
  </si>
  <si>
    <t>Codice Istat del Comune 
(formato alfanumerico)</t>
  </si>
  <si>
    <t>Codice del Comune (in formato alfanumerico)</t>
  </si>
  <si>
    <t>Si ottiene dalla concatenazione del Codice Provincia con il Numero progressivo comune</t>
  </si>
  <si>
    <t>Codice Istat del Comune 
(formato numerico)</t>
  </si>
  <si>
    <t>Codice del Comune (in formato numerico)</t>
  </si>
  <si>
    <t>Si ottiene dalla concatenazione del Codice Provincia con il Numero progressivo comune e si imposta il formato numerico</t>
  </si>
  <si>
    <t>Denominazione (italiana e straniera)</t>
  </si>
  <si>
    <t>Denominazione ufficiale del Comune in lingua italiana e straniera</t>
  </si>
  <si>
    <t>La denominazione ufficiale dei comuni della provincia di Bolzano/Bozen e di alcuni comuni dell Friuli-Venezia Giulia è definita dall'associazione del nome italiano a quello straniero. Per le denominazioni bilingue è previsto l'uso del simbolo separatore: "/" per i comuni della provincia di Bolzano/Bozen, e "-" per tutti gli altri.</t>
  </si>
  <si>
    <t>Denominazione altra lingua</t>
  </si>
  <si>
    <t>Denominazione del Comune in lingua diversa dall'italiano</t>
  </si>
  <si>
    <t>È la superficie territoriale del comune amministrativo ricavata dallo strato geografico dei limiti comunali. L’elaborazione viene fatta attraverso il sistema informativo geografico (GIS) in uso presso l’Istat.  La superficie può variare negli anni per effetto degli arrotondamenti nel metodo di calcolo e della base censuaria di riferimento.</t>
  </si>
  <si>
    <t>Successivamente al 1° gennaio dell'anno di riferimento, per i comuni istituiti mediante fusione o in caso di incorporazione di comuni soppressi, la superficie territoriale è ricostruita per somma. Resta invariata la superficie dei comuni a seguito di eventi di cessioni e/o acquisizioni di porzioni di territorio.</t>
  </si>
  <si>
    <t>Popolazione residente alla data del Censimento del 09/10/2011</t>
  </si>
  <si>
    <t>Fonte: 15° Censimento generale della popolazione e delle abitazioni. 
Per i comuni istituiti o interessati rispettivamenti da processi di fusione o incorporazione di comuni soppressi, la popolazione alla data del XV Censimento generale della popolazione e delle abitazioni è ricostruita per somma. Per i comuni interessati da eventi di cessioni e/o acquisizioni di porzioni di territorio la popolazione legale è ricostruita secondo i dati trasmessi dai Comuni interessati.</t>
  </si>
  <si>
    <t>Bilancio Demografico e popolazione residente al 31 dicembre. Anno 2021 post censimento.
Movimento e calcolo della popolazione residente annuale.
Rilevazione totale presso tutti i comuni delle iscrizioni e cancellazioni anagrafiche per nascita, morte e trasferimento di residenza ai fini del calcolo del bilancio demografico e della popolazione residente in ciascun comune al 31 dicembre</t>
  </si>
  <si>
    <r>
      <t xml:space="preserve">Successivamente al 31 dicembre dell'anno di riferimento, per i comuni istituiti mediante fusione o in caso di incorporazione di comuni soppressi, la popolazione è ricostruita per somma. Resta invariata la popolazione dei comuni con eventi di cessioni e/o acquisizioni di porzioni di territorio.
</t>
    </r>
    <r>
      <rPr>
        <b/>
        <sz val="8"/>
        <rFont val="Arial"/>
        <family val="2"/>
      </rPr>
      <t>Avvertenza</t>
    </r>
    <r>
      <rPr>
        <sz val="8"/>
        <rFont val="Arial"/>
        <family val="2"/>
      </rPr>
      <t>:A partire dai dati del 2018 il bilancio della popolazione residente tiene conto dei risultati del Censimento permanente della popolazione. Pertanto, al momento i dati della popolazione residente 2018 e 2019 non sono confrontabili con le serie storiche precedenti (2011-2017). Tale confronto sarà possibile con la ricostruzione intercensuaria della popolazione residente (2011-2018).</t>
    </r>
  </si>
  <si>
    <t>1=Montagna interna; 2=Montagna litoranea; 3=Collina interna; 4=Collina litoranea; 5=Pianura</t>
  </si>
  <si>
    <t>Ripartizione del territorio nazionale in zone omogenee derivanti dall'aggregazione di comuni contigui sulla base di valori soglia altimetrici. Si distinguono zone altimetriche di montagna, di collina e di pianura. Le zone altimetriche di montagna e di collina sono state divise, per tener conto dell'azione moderatrice del mare sul clima, rispettivamente, in zone altimetriche di montagna interna e collina interna e di montagna litoranea e collina litoranea, comprendendo in queste ultime i territori, esclusi dalla zona di pianura, bagnati dal mare o in prossimità di esso. Per maggiori approfondimenti si consulti la pubblicazione Istat "Circoscrizioni statistiche" - metodi e norme, serie C, n. 1, agosto 1958</t>
  </si>
  <si>
    <t>Altitudine s.l.m. (metri) del centro capoluogo rilevata in corrispondenza della sede del Municipio</t>
  </si>
  <si>
    <t>Altezza sul livello del mare del Comune rilevata convenzionalmente in corrispondenza del Municipio in occasione dei censimenti generali</t>
  </si>
  <si>
    <t>1=Comune litoraneo, 0=Comune non litoraneo</t>
  </si>
  <si>
    <t>Il carattere di Comune litoraneo è stato attribuito a tutti i comuni il cui territorio tocca il mare</t>
  </si>
  <si>
    <t>1=Comune isolano, 0=Comune non isolano</t>
  </si>
  <si>
    <t>Comuni appartenenti alle isole marittime minori e lacuali. Il comune di Sant'Antioco (provincia Sud Sardegna) risulta avere più di una sezione ricadente nell'Isola maggiore, mentre il comune isolano di Monte Isola (BS) è l'unico classificabile come lacuale.</t>
  </si>
  <si>
    <t>1=  Zone costiere, comuni situati sulla costa o aventi almeno il 50 % della superficie a una distanza dal mare inferiore a 10 km;
0=  Zone non costiere</t>
  </si>
  <si>
    <t xml:space="preserve">Classificazione  dei comuni secondo il grado di vicinanza dalla costa prevista nel Regolamento (UE) 2017/2391 del Parlamento Europeo e del Consiglio (Tercet) e nel Regolamento di esecuzione (UE) 2019/1130. 
Ai comuni situati sulla costa o aventi almeno il 50 % della superficie a una distanza dal mare inferiore a 10 km, sono aggiunte le  enclave (comuni non costieri circondati da comuni costieri adiacenti). 
</t>
  </si>
  <si>
    <t>Eurostat</t>
  </si>
  <si>
    <t xml:space="preserve">1 = "Città" o "Zone densamente popolate";
2 = "Piccole città e sobborghi" o "Zone a densità intermedia di popolazione"; 
3 = "Zone rurali" o "Zone scarsamente popolate".
</t>
  </si>
  <si>
    <r>
      <t>Classificazione dei comuni basata sul criterio della contiguità geografica e su soglie di densità e popolazione minima della griglia regolare con celle da 1 km</t>
    </r>
    <r>
      <rPr>
        <vertAlign val="superscript"/>
        <sz val="8"/>
        <rFont val="Arial"/>
        <family val="2"/>
      </rPr>
      <t>2</t>
    </r>
    <r>
      <rPr>
        <sz val="8"/>
        <rFont val="Arial"/>
        <family val="2"/>
      </rPr>
      <t xml:space="preserve"> (Cfr. Reg. UE 2017/2391). Istat in collaborazione con Eurostat ha predisposto la classificazione sulla base del censimento della popolazione 2011 per i comuni esistenti dal 1/1/2018. Per gli anni precedenti tale anno e a partire dal 2011, viene rilasciata una elaborazione per permettere analisi diacroniche di statistiche e indicatori a livello comunale. Ai comuni cessati prima del 2018 è assegnato il valore del Degurba 2011 dei comuni alla base della variazione.</t>
    </r>
  </si>
  <si>
    <t>Imprese di servizi ivi incluso le compagnie assicurative, Ordini e Albi Professionali, Liberi professionisti</t>
  </si>
  <si>
    <t>Nel caso di componenti del Consiglio di Amministrazione che al momento della presentazione della proposta rivestono più incarichi, ai fini dell'attribuzione della rappresentanza prevale sempre l'incarico ricoperto in ambito pubblico. Per l'attribuzione della categoria di soggetti privati rappresentati si fa riferimento alla tabella richiamata nel criterio C</t>
  </si>
  <si>
    <r>
      <t>Per il calcolo dell'indice si prende a riferimento la popolozion</t>
    </r>
    <r>
      <rPr>
        <sz val="10"/>
        <rFont val="Calibri"/>
        <family val="2"/>
        <scheme val="minor"/>
      </rPr>
      <t xml:space="preserve">e (censimento ISTAT) al 31 dicembre 2021 prendendo a riferimento i dati di popolazione e superficie </t>
    </r>
    <r>
      <rPr>
        <sz val="10"/>
        <color theme="1"/>
        <rFont val="Calibri"/>
        <family val="2"/>
        <scheme val="minor"/>
      </rPr>
      <t xml:space="preserve">  riportati nella tabella allegata </t>
    </r>
  </si>
  <si>
    <r>
      <t xml:space="preserve">Superficie ricadente in </t>
    </r>
    <r>
      <rPr>
        <b/>
        <sz val="10"/>
        <rFont val="Arial"/>
        <family val="2"/>
      </rPr>
      <t>area omogenea C o D  maggiore del 85%</t>
    </r>
    <r>
      <rPr>
        <sz val="10"/>
        <rFont val="Arial"/>
        <family val="2"/>
      </rPr>
      <t xml:space="preserve"> rispetto allla superficie totale</t>
    </r>
  </si>
  <si>
    <r>
      <t xml:space="preserve">Superficie ricadente in </t>
    </r>
    <r>
      <rPr>
        <b/>
        <sz val="10"/>
        <rFont val="Arial"/>
        <family val="2"/>
      </rPr>
      <t xml:space="preserve">area omogenea C o D compresa tra il 70% e 84,9% </t>
    </r>
    <r>
      <rPr>
        <sz val="10"/>
        <rFont val="Arial"/>
        <family val="2"/>
      </rPr>
      <t xml:space="preserve"> rispetto alla superficie totale</t>
    </r>
  </si>
  <si>
    <r>
      <rPr>
        <b/>
        <sz val="10"/>
        <color theme="1"/>
        <rFont val="Arial"/>
        <family val="2"/>
      </rPr>
      <t>Più della metà delle Azioni ordinarie</t>
    </r>
    <r>
      <rPr>
        <sz val="10"/>
        <color theme="1"/>
        <rFont val="Arial"/>
        <family val="2"/>
      </rPr>
      <t xml:space="preserve"> (Intervento) proposte rispondono in modo coerente a uno o più dei  fabbisogni specifici individuati nell'analisi di contesto della SSL. Le  Azione ordinarie ritenute coerenti con i fabbisogni devono perseguire  obiettivi specifici  coerenti con i fabbisogni che si intendono soddisfare </t>
    </r>
  </si>
  <si>
    <t>Per le verifiche di coerenza si prendono a riferimento i fabbisogni individuati e descritti nella proposta di SSL e gli obiettivi specifici riportati per le Azioni Ordinarie che si intendono attivare</t>
  </si>
  <si>
    <t>Per l'attribuzione della prioirtà si tiene conto del livello di priorità (gerarchizzazione) assegnato a ciascun fabbisogno ed i valori finanziari, in termini assoluti, assegnati a ciascuna azione ordinaria attivata nella SSL</t>
  </si>
  <si>
    <t xml:space="preserve">Per l'attribuzione della priorità si tiene conto del livello di dettaglio  e del grado di coerenza in ordine a eventuali sinergie  e complementarietà della SSL rispetto ad altre politiche di intervento </t>
  </si>
  <si>
    <r>
      <t>La SSL prevede l'attivazione di operazione specifiche per una incidenza compresa tra il</t>
    </r>
    <r>
      <rPr>
        <b/>
        <sz val="10"/>
        <color theme="1"/>
        <rFont val="Arial"/>
        <family val="2"/>
      </rPr>
      <t xml:space="preserve"> 25,01 e il 50%</t>
    </r>
    <r>
      <rPr>
        <sz val="10"/>
        <color theme="1"/>
        <rFont val="Arial"/>
        <family val="2"/>
      </rPr>
      <t xml:space="preserve"> </t>
    </r>
    <r>
      <rPr>
        <i/>
        <sz val="10"/>
        <color theme="1"/>
        <rFont val="Arial"/>
        <family val="2"/>
      </rPr>
      <t>dell'ammontare complessivo del sottointervento A</t>
    </r>
    <r>
      <rPr>
        <sz val="10"/>
        <color theme="1"/>
        <rFont val="Arial"/>
        <family val="2"/>
      </rPr>
      <t xml:space="preserve">, comprese le spese di gestione e animazione, con una chiara descizione delle </t>
    </r>
    <r>
      <rPr>
        <i/>
        <sz val="10"/>
        <color theme="1"/>
        <rFont val="Arial"/>
        <family val="2"/>
      </rPr>
      <t>tipologie di azioni e iniziative che si intendono realizzare, dei territori e dei soggetti coinvolti e delle relative procedure di attuazione.</t>
    </r>
    <r>
      <rPr>
        <sz val="10"/>
        <color theme="1"/>
        <rFont val="Arial"/>
        <family val="2"/>
      </rPr>
      <t xml:space="preserve"> L'operazione specifica è, a seguito delle valutazioni di ammissibilità della SSL,  è istruita positivamente e ritenuta valida da parte del Comitato di valutazione</t>
    </r>
  </si>
  <si>
    <r>
      <t>La SSL prevede l'attivazione di operazione specifiche per una incidenza compresa tra il</t>
    </r>
    <r>
      <rPr>
        <b/>
        <sz val="10"/>
        <color theme="1"/>
        <rFont val="Arial"/>
        <family val="2"/>
      </rPr>
      <t xml:space="preserve"> 12 e il 25%</t>
    </r>
    <r>
      <rPr>
        <sz val="10"/>
        <color theme="1"/>
        <rFont val="Arial"/>
        <family val="2"/>
      </rPr>
      <t xml:space="preserve"> </t>
    </r>
    <r>
      <rPr>
        <i/>
        <sz val="10"/>
        <color theme="1"/>
        <rFont val="Arial"/>
        <family val="2"/>
      </rPr>
      <t>dell'ammontare complessivo del sottointervento A</t>
    </r>
    <r>
      <rPr>
        <sz val="10"/>
        <color theme="1"/>
        <rFont val="Arial"/>
        <family val="2"/>
      </rPr>
      <t xml:space="preserve">, comprese le spese di gestione e animazione, con una chiara descizione delle </t>
    </r>
    <r>
      <rPr>
        <i/>
        <sz val="10"/>
        <color theme="1"/>
        <rFont val="Arial"/>
        <family val="2"/>
      </rPr>
      <t>tipologie di azioni e iniziative che si intendono realizzazione, dei territori e dei soggetti coinvolti e delle procedure di attuazione.</t>
    </r>
    <r>
      <rPr>
        <sz val="10"/>
        <color theme="1"/>
        <rFont val="Arial"/>
        <family val="2"/>
      </rPr>
      <t xml:space="preserve"> L'operazione specifica è, a seguito delle valutazioni di ammissibilità della SSL,  è istruita positivamente e ritenuta valida da parte del Comitato di valutazione</t>
    </r>
  </si>
  <si>
    <t xml:space="preserve">Per l'attribuzione della prioirtà si tiene conto della percentuale delle risorse assegnate all'Azione Specifica rispetto all'ammontare complessivo della SSL e del livello di descrizione e delle modalità attuative della stessa. La premialità è riconosciuta solo se il Comitato di valutazione, a seguito delle valutazione istruttorie di ammissibilità, istruisce con esito positivo l'Azione Specifica proposta e la ritiene valida e ammissibilie al finanziamento </t>
  </si>
  <si>
    <r>
      <t xml:space="preserve">Per i </t>
    </r>
    <r>
      <rPr>
        <b/>
        <sz val="11"/>
        <color theme="1"/>
        <rFont val="Calibri"/>
        <family val="2"/>
        <scheme val="minor"/>
      </rPr>
      <t>casi di ex-aequo</t>
    </r>
    <r>
      <rPr>
        <sz val="11"/>
        <color theme="1"/>
        <rFont val="Calibri"/>
        <family val="2"/>
        <scheme val="minor"/>
      </rPr>
      <t xml:space="preserve"> si tiene conto dell'ordine cronologico (ora e data) di presentazione delle domande con vantaggio per le proposte presentate con intervallo maggiore rispetto ai termini di scadenza fissati per la presentazione delle istanze</t>
    </r>
  </si>
  <si>
    <t xml:space="preserve">c) per il calcolo dell'ammontare dell'importo delle strategie, comunque fissato ad un massimo di 6.5 milioni di euro, si tiene conto dei seguenti parametri:
    - numero di abitanti dell'intero territorio del GAL;
    - numero di Comuni che partecipano al GAL;
    - superficie un Kmq dell'intera superficie; del territorio GAL. 
    Per i valori da utilizzare per la verifica dei suddetti parametri ed il calcolo dell'ammontare massimo della SSL si prendono a riferimento i dati di popolazione del censimento ISTAT al 31 dicmebre 2021  e la superficie in Kmq come riportati nella tabella allegata. </t>
  </si>
  <si>
    <r>
      <rPr>
        <sz val="10"/>
        <color rgb="FFFF0000"/>
        <rFont val="Arial"/>
        <family val="2"/>
      </rPr>
      <t xml:space="preserve">Tutti i comuni soci del Gal </t>
    </r>
    <r>
      <rPr>
        <sz val="10"/>
        <color theme="1"/>
        <rFont val="Arial"/>
        <family val="2"/>
      </rPr>
      <t>hanno partecipato ad almeno una delle programmazioni LEADER</t>
    </r>
  </si>
  <si>
    <r>
      <rPr>
        <sz val="10"/>
        <color rgb="FFFF0000"/>
        <rFont val="Arial"/>
        <family val="2"/>
      </rPr>
      <t xml:space="preserve">Almeno il 70% dei comuni soci del Gal </t>
    </r>
    <r>
      <rPr>
        <sz val="10"/>
        <color theme="1"/>
        <rFont val="Arial"/>
        <family val="2"/>
      </rPr>
      <t>hanno partecipato ad almeno una delle programmazioni LEADER</t>
    </r>
  </si>
  <si>
    <r>
      <rPr>
        <sz val="10"/>
        <color rgb="FFFF0000"/>
        <rFont val="Arial"/>
        <family val="2"/>
      </rPr>
      <t xml:space="preserve">Almeno il 50% dei comuni soci del Gal </t>
    </r>
    <r>
      <rPr>
        <sz val="10"/>
        <color theme="1"/>
        <rFont val="Arial"/>
        <family val="2"/>
      </rPr>
      <t>hanno partecipato ad almeno una delle programmazioni LEADER</t>
    </r>
  </si>
  <si>
    <t xml:space="preserve">ki wuli </t>
  </si>
  <si>
    <t xml:space="preserve">La priorità è attribuita ai GAL formalmente costituiti che partecipano alla presente selezione nella quale compagine associativa risultano "comuni soci" che hanno aderito a  GAL i quali in precedenti periodi di programmazione  hanno dato attuazione a SSL finanziate in ambito LEADER . In funzione delle delle  percentuali  stabilite dal criterio sarà assegnato il relativo punteggio  </t>
  </si>
  <si>
    <r>
      <t xml:space="preserve">Superficie ricadente in </t>
    </r>
    <r>
      <rPr>
        <b/>
        <sz val="10"/>
        <rFont val="Arial"/>
        <family val="2"/>
      </rPr>
      <t xml:space="preserve">area D maggiore del </t>
    </r>
    <r>
      <rPr>
        <b/>
        <sz val="10"/>
        <color rgb="FFFF0000"/>
        <rFont val="Arial"/>
        <family val="2"/>
      </rPr>
      <t>80,01%</t>
    </r>
    <r>
      <rPr>
        <sz val="10"/>
        <rFont val="Arial"/>
        <family val="2"/>
      </rPr>
      <t xml:space="preserve"> rispetto al totale della superficie</t>
    </r>
  </si>
  <si>
    <r>
      <t xml:space="preserve">Superficie ricadente in </t>
    </r>
    <r>
      <rPr>
        <b/>
        <sz val="10"/>
        <rFont val="Arial"/>
        <family val="2"/>
      </rPr>
      <t>area D compresa tra il</t>
    </r>
    <r>
      <rPr>
        <b/>
        <sz val="10"/>
        <color rgb="FFFF0000"/>
        <rFont val="Arial"/>
        <family val="2"/>
      </rPr>
      <t xml:space="preserve"> 60 e il 80%</t>
    </r>
    <r>
      <rPr>
        <sz val="10"/>
        <rFont val="Arial"/>
        <family val="2"/>
      </rPr>
      <t xml:space="preserve"> rispetto al totale della superficie</t>
    </r>
  </si>
  <si>
    <r>
      <t xml:space="preserve">Superficie ricadente in </t>
    </r>
    <r>
      <rPr>
        <b/>
        <strike/>
        <sz val="10"/>
        <rFont val="Arial"/>
        <family val="2"/>
      </rPr>
      <t xml:space="preserve">area D minore del 20% </t>
    </r>
    <r>
      <rPr>
        <strike/>
        <sz val="10"/>
        <rFont val="Arial"/>
        <family val="2"/>
      </rPr>
      <t>rispetto al totale della superficie</t>
    </r>
  </si>
  <si>
    <r>
      <t>N</t>
    </r>
    <r>
      <rPr>
        <sz val="10"/>
        <color rgb="FFFF0000"/>
        <rFont val="Arial"/>
        <family val="2"/>
      </rPr>
      <t xml:space="preserve">umero di comuni aderenti al GAL </t>
    </r>
    <r>
      <rPr>
        <b/>
        <sz val="10"/>
        <color rgb="FFFF0000"/>
        <rFont val="Arial"/>
        <family val="2"/>
      </rPr>
      <t>compresi tra 16 e 17</t>
    </r>
    <r>
      <rPr>
        <b/>
        <sz val="10"/>
        <rFont val="Arial"/>
        <family val="2"/>
      </rPr>
      <t xml:space="preserve"> </t>
    </r>
  </si>
  <si>
    <r>
      <t xml:space="preserve">Tasso di spopolamento nel periodo </t>
    </r>
    <r>
      <rPr>
        <b/>
        <i/>
        <sz val="14"/>
        <color rgb="FFFF0000"/>
        <rFont val="Arial"/>
        <family val="2"/>
      </rPr>
      <t>2011/2021</t>
    </r>
  </si>
  <si>
    <r>
      <t>Per il calcolo del tasso di spopolamento si prendono a riferimento i censimenti ISTAT relativi ai dati al 31 dicembre 2021 e al 31 dicembnre</t>
    </r>
    <r>
      <rPr>
        <sz val="10"/>
        <color rgb="FFFF0000"/>
        <rFont val="Calibri"/>
        <family val="2"/>
        <scheme val="minor"/>
      </rPr>
      <t xml:space="preserve"> 2011</t>
    </r>
    <r>
      <rPr>
        <sz val="10"/>
        <color theme="1"/>
        <rFont val="Calibri"/>
        <family val="2"/>
        <scheme val="minor"/>
      </rPr>
      <t>, utilizzando i valori riportati nelle tabelle allegate</t>
    </r>
  </si>
  <si>
    <t>d) è stabilito un punteggio minimo complessivo di 40 punti calcolati sulla base di tutti i criteri di selezione ed un ulteiore punteggio minimo di 12 punto riferito ai soli criteri M, N, O, P e Q relativi al princiipio di selezione P03 2Qualità della strategia". Il mancato raggiungimento di uno dei due punteggi mini suddetti comporta la non ammissibilità sia alla Misura SRG06 per la strategia Leader   che alla Misura SRG05 relativa al sostegno preparatorio</t>
  </si>
  <si>
    <r>
      <t xml:space="preserve">Presenza nel CdA di </t>
    </r>
    <r>
      <rPr>
        <b/>
        <strike/>
        <sz val="10"/>
        <color theme="1"/>
        <rFont val="Arial"/>
        <family val="2"/>
      </rPr>
      <t xml:space="preserve">tutti componenti  privati  in rappresentanza di cinque diverse categorie economiche </t>
    </r>
  </si>
  <si>
    <r>
      <t xml:space="preserve">Presenza nel CdA  di </t>
    </r>
    <r>
      <rPr>
        <b/>
        <strike/>
        <sz val="10"/>
        <color theme="1"/>
        <rFont val="Arial"/>
        <family val="2"/>
      </rPr>
      <t>almeno 4 componenti privati in rappresentanza di quattro diverse categorie</t>
    </r>
    <r>
      <rPr>
        <strike/>
        <sz val="10"/>
        <color theme="1"/>
        <rFont val="Arial"/>
        <family val="2"/>
      </rPr>
      <t xml:space="preserve"> </t>
    </r>
    <r>
      <rPr>
        <b/>
        <strike/>
        <sz val="10"/>
        <color theme="1"/>
        <rFont val="Arial"/>
        <family val="2"/>
      </rPr>
      <t>economiche</t>
    </r>
  </si>
  <si>
    <r>
      <t xml:space="preserve">Presenza di </t>
    </r>
    <r>
      <rPr>
        <b/>
        <strike/>
        <sz val="10"/>
        <color theme="1"/>
        <rFont val="Arial"/>
        <family val="2"/>
      </rPr>
      <t xml:space="preserve">meno dei 4/5 </t>
    </r>
    <r>
      <rPr>
        <strike/>
        <sz val="10"/>
        <color theme="1"/>
        <rFont val="Arial"/>
        <family val="2"/>
      </rPr>
      <t>di rappresentanti privati nel CdA</t>
    </r>
  </si>
  <si>
    <t>D.3</t>
  </si>
  <si>
    <t>I.3</t>
  </si>
  <si>
    <t>I.4</t>
  </si>
  <si>
    <t>M</t>
  </si>
  <si>
    <t>O.1</t>
  </si>
  <si>
    <t>O.2</t>
  </si>
  <si>
    <t>O.3</t>
  </si>
  <si>
    <t>O.4</t>
  </si>
  <si>
    <t>P</t>
  </si>
  <si>
    <t>Q.1</t>
  </si>
  <si>
    <t>Q.2</t>
  </si>
  <si>
    <t>PUNTEGGIO MINIMO: è stabilito un punteggio minimo complessivo di 40 punti calcolati sulla base di tutti i criteri di selezione ed un ulteriore punteggio minimo di 12 punti riferito ai soli criteri L, M, N, O, P relativi al principio di selezione P03 "Qualità della strategia". Il non raggiungimento anche di uno solo dei punteggi minimi suddetti comporta la non ammissibilità sia alla Misura SRG06, per la strategia Leader, che alla Misura SRG05 relativa al sostegno preparatorio</t>
  </si>
  <si>
    <r>
      <t xml:space="preserve">Almeno </t>
    </r>
    <r>
      <rPr>
        <b/>
        <sz val="10"/>
        <rFont val="Arial"/>
        <family val="2"/>
      </rPr>
      <t xml:space="preserve">un incontro in ogni comune </t>
    </r>
    <r>
      <rPr>
        <sz val="10"/>
        <rFont val="Arial"/>
        <family val="2"/>
      </rPr>
      <t>rientrante nell'area GAL con partecipazione di almeno 20 soggetti</t>
    </r>
  </si>
  <si>
    <r>
      <t xml:space="preserve">Almeno </t>
    </r>
    <r>
      <rPr>
        <b/>
        <sz val="10"/>
        <rFont val="Arial"/>
        <family val="2"/>
      </rPr>
      <t xml:space="preserve">un incontro in meno della metà dei comuni </t>
    </r>
    <r>
      <rPr>
        <sz val="10"/>
        <rFont val="Arial"/>
        <family val="2"/>
      </rPr>
      <t>rientranti nell'area GAL con partecipazione di almeno 20 soggetti</t>
    </r>
  </si>
  <si>
    <r>
      <t xml:space="preserve">Numero di rappresentanti di specifiche categorie economiche </t>
    </r>
    <r>
      <rPr>
        <b/>
        <sz val="10"/>
        <rFont val="Arial"/>
        <family val="2"/>
      </rPr>
      <t>superiore a 7</t>
    </r>
  </si>
  <si>
    <r>
      <t xml:space="preserve">Numero di rappresentanti di specifiche categorie economiche </t>
    </r>
    <r>
      <rPr>
        <b/>
        <sz val="10"/>
        <rFont val="Arial"/>
        <family val="2"/>
      </rPr>
      <t>inferiore a 5</t>
    </r>
  </si>
  <si>
    <t>Tutti i comuni soci del Gal hanno partecipato ad almeno una delle programmazioni LEADER</t>
  </si>
  <si>
    <t>Almeno il 70% dei comuni soci del Gal hanno partecipato ad almeno una delle programmazioni LEADER</t>
  </si>
  <si>
    <t>Almeno il 50% dei comuni soci del Gal hanno partecipato ad almeno una delle programmazioni LEADER</t>
  </si>
  <si>
    <t>Tasso di spopolamento nel periodo 2011/2021</t>
  </si>
  <si>
    <t>Per il calcolo del tasso di spopolamento si prendono a riferimento i censimenti ISTAT relativi ai dati al 31 dicembre 2021 e al 31 dicembnre 2011, utilizzando i valori riportati nelle tabelle allegate</t>
  </si>
  <si>
    <t xml:space="preserve">Per il calcolo dell'indice si prende a riferimento la popolozione (censimento ISTAT) al 31 dicembre 2021 prendendo a riferimento i dati di popolazione e superficie   riportati nella tabella allegata </t>
  </si>
  <si>
    <r>
      <t xml:space="preserve">Numero di comuni aderenti al GAL </t>
    </r>
    <r>
      <rPr>
        <b/>
        <sz val="10"/>
        <rFont val="Arial"/>
        <family val="2"/>
      </rPr>
      <t xml:space="preserve">compresi tra 16 e 17 </t>
    </r>
  </si>
  <si>
    <r>
      <rPr>
        <b/>
        <sz val="10"/>
        <rFont val="Arial"/>
        <family val="2"/>
      </rPr>
      <t>Più della metà delle Azioni ordinarie</t>
    </r>
    <r>
      <rPr>
        <sz val="10"/>
        <rFont val="Arial"/>
        <family val="2"/>
      </rPr>
      <t xml:space="preserve"> (Intervento) proposte rispondono in modo coerente a uno o più dei  fabbisogni specifici individuati nell'analisi di contesto della SSL. Le  Azione ordinarie ritenute coerenti con i fabbisogni devono perseguire  obiettivi specifici  coerenti con i fabbisogni che si intendono soddisfare </t>
    </r>
  </si>
  <si>
    <r>
      <rPr>
        <b/>
        <sz val="10"/>
        <rFont val="Arial"/>
        <family val="2"/>
      </rPr>
      <t>Per ogni Azione Ordinaria</t>
    </r>
    <r>
      <rPr>
        <sz val="10"/>
        <rFont val="Arial"/>
        <family val="2"/>
      </rPr>
      <t xml:space="preserve"> i criteri di selezioni sono individuati e descritti. Ogni criterio è oggettivo, verificabile e misurabile e coerente con gli obiettivi e le finalità perseguite dall'Azione </t>
    </r>
  </si>
  <si>
    <r>
      <rPr>
        <b/>
        <sz val="10"/>
        <rFont val="Arial"/>
        <family val="2"/>
      </rPr>
      <t>Per almeno il 80% delle Azioni Ordinarie</t>
    </r>
    <r>
      <rPr>
        <sz val="10"/>
        <rFont val="Arial"/>
        <family val="2"/>
      </rPr>
      <t xml:space="preserve"> i criteri di selezioni sono individuati e descritti e sono, inoltre, oggettivi, verificabili e misurabili e coerenti con gli obiettivi e le finalità perseguite dall'Azione </t>
    </r>
  </si>
  <si>
    <r>
      <rPr>
        <b/>
        <sz val="10"/>
        <rFont val="Arial"/>
        <family val="2"/>
      </rPr>
      <t>Per almeno il 60% delle Azioni Ordinarie</t>
    </r>
    <r>
      <rPr>
        <sz val="10"/>
        <rFont val="Arial"/>
        <family val="2"/>
      </rPr>
      <t xml:space="preserve"> i criteri di selezioni sono individuati e descritti e sono, inoltre, oggettivi, verificabili e misurabili e coerenti con gli obiettivi e le finalità perseguite dall'Azione </t>
    </r>
  </si>
  <si>
    <r>
      <rPr>
        <b/>
        <sz val="10"/>
        <rFont val="Arial"/>
        <family val="2"/>
      </rPr>
      <t>Per almeno il 40% delle Azioni Ordinarie</t>
    </r>
    <r>
      <rPr>
        <sz val="10"/>
        <rFont val="Arial"/>
        <family val="2"/>
      </rPr>
      <t xml:space="preserve"> i criteri di selezioni sono individuati e descritti e sono, inoltre, oggettivi, verificabili e misurabili e coerenti con gli obiettivi e le finalità perseguite dall'Azione </t>
    </r>
  </si>
  <si>
    <r>
      <t xml:space="preserve">Per i </t>
    </r>
    <r>
      <rPr>
        <b/>
        <sz val="11"/>
        <rFont val="Calibri"/>
        <family val="2"/>
        <scheme val="minor"/>
      </rPr>
      <t>casi di ex-aequo</t>
    </r>
    <r>
      <rPr>
        <sz val="11"/>
        <rFont val="Calibri"/>
        <family val="2"/>
        <scheme val="minor"/>
      </rPr>
      <t xml:space="preserve"> si tiene conto dell'ordine cronologico (ora e data) di presentazione delle domande con vantaggio per le proposte presentate con intervallo maggiore rispetto ai termini di scadenza fissati per la presentazione delle istanze</t>
    </r>
  </si>
  <si>
    <t>INTERVENTI SRG05 "SUPPORTO PREPARATORIO" ED SRG06 "LEADER"</t>
  </si>
  <si>
    <r>
      <t xml:space="preserve">INTERVENTI </t>
    </r>
    <r>
      <rPr>
        <b/>
        <sz val="14"/>
        <color rgb="FFFF0000"/>
        <rFont val="Arial"/>
        <family val="2"/>
      </rPr>
      <t>SRG05 "SUPPORTO PREPARATORIO" ED</t>
    </r>
    <r>
      <rPr>
        <b/>
        <sz val="14"/>
        <rFont val="Arial"/>
        <family val="2"/>
      </rPr>
      <t xml:space="preserve"> SRG06 "LEADER"</t>
    </r>
  </si>
  <si>
    <t>CODICE DEL CRITERIO</t>
  </si>
  <si>
    <t>PUNTEGGIO MASSIMO PER TIPOLOGIA DI CRITERI</t>
  </si>
  <si>
    <r>
      <t>Numero di rappresentanti di specifiche categorie economiche</t>
    </r>
    <r>
      <rPr>
        <b/>
        <sz val="10"/>
        <rFont val="Arial"/>
        <family val="2"/>
      </rPr>
      <t xml:space="preserve"> comprese tra 5 e 7</t>
    </r>
  </si>
  <si>
    <t>Per l'attribuzione della priorità si prendono a riferimento le Aree rurali  C e D definite nel documento di programmazione sullo sviluppo rurale</t>
  </si>
  <si>
    <r>
      <t xml:space="preserve">Omogeneità del territorio:
Incidenza della superficie ricadente nella stessa area rurale C </t>
    </r>
    <r>
      <rPr>
        <b/>
        <i/>
        <u/>
        <sz val="14"/>
        <rFont val="Arial"/>
        <family val="2"/>
      </rPr>
      <t>oppure</t>
    </r>
    <r>
      <rPr>
        <b/>
        <i/>
        <sz val="14"/>
        <rFont val="Arial"/>
        <family val="2"/>
      </rPr>
      <t xml:space="preserve"> D sulla superficie totale di intervento del PSL </t>
    </r>
  </si>
  <si>
    <r>
      <t xml:space="preserve">Superficie ricadente in </t>
    </r>
    <r>
      <rPr>
        <b/>
        <sz val="10"/>
        <rFont val="Arial"/>
        <family val="2"/>
      </rPr>
      <t>area omogenea C oppure D  maggiore del 85%</t>
    </r>
    <r>
      <rPr>
        <sz val="10"/>
        <rFont val="Arial"/>
        <family val="2"/>
      </rPr>
      <t xml:space="preserve"> rispetto allla superficie totale</t>
    </r>
  </si>
  <si>
    <r>
      <rPr>
        <b/>
        <sz val="10"/>
        <rFont val="Arial"/>
        <family val="2"/>
      </rPr>
      <t>Ogni Azione ordinaria</t>
    </r>
    <r>
      <rPr>
        <sz val="10"/>
        <rFont val="Arial"/>
        <family val="2"/>
      </rPr>
      <t xml:space="preserve"> (Intervento) proposta risponde in modo coerente a uno o più dei  fabbisogni specifici individuati nell'analisi di contesto della SSL. Per ogni Azione ordinaria gli obiettivi specifici descritti sono coerenti con i fabbisogni che si intendono soddisfare </t>
    </r>
  </si>
  <si>
    <r>
      <rPr>
        <b/>
        <sz val="10"/>
        <rFont val="Arial"/>
        <family val="2"/>
      </rPr>
      <t>Più di un terzo delle Azioni ordinarie</t>
    </r>
    <r>
      <rPr>
        <sz val="10"/>
        <rFont val="Arial"/>
        <family val="2"/>
      </rPr>
      <t xml:space="preserve"> (Intervento) proposte rispondono in modo coerente a uno o più dei  fabbisogni specifici individuati nell'analisi di contesto della SSL. Le  Azione ordinarie ritenute coerenti con i fabbisogni devono perseguire  obiettivi specifici  coerenti con i fabbisogni che si intendono soddisfare </t>
    </r>
  </si>
  <si>
    <t xml:space="preserve">La ripartizione delle risorse finanziarie tra le Azioni ordinarie rispetta, in termini assoluti,  la gerarchizzazione dei fabbisogni individuati nell'analisi del contesto </t>
  </si>
  <si>
    <r>
      <t xml:space="preserve">Omogeneità del territorio:
Incidenza della superficie ricadente nella stessa area rurale C </t>
    </r>
    <r>
      <rPr>
        <b/>
        <i/>
        <u/>
        <sz val="14"/>
        <color rgb="FFFF0000"/>
        <rFont val="Arial"/>
        <family val="2"/>
      </rPr>
      <t>oppure</t>
    </r>
    <r>
      <rPr>
        <b/>
        <i/>
        <sz val="14"/>
        <rFont val="Arial"/>
        <family val="2"/>
      </rPr>
      <t xml:space="preserve"> D sulla superficie totale di intervento del PSL </t>
    </r>
  </si>
  <si>
    <r>
      <t xml:space="preserve">Superficie ricadente in </t>
    </r>
    <r>
      <rPr>
        <b/>
        <sz val="10"/>
        <rFont val="Arial"/>
        <family val="2"/>
      </rPr>
      <t xml:space="preserve">area omogenea C </t>
    </r>
    <r>
      <rPr>
        <b/>
        <sz val="10"/>
        <color rgb="FFFF0000"/>
        <rFont val="Arial"/>
        <family val="2"/>
      </rPr>
      <t>oppure</t>
    </r>
    <r>
      <rPr>
        <b/>
        <sz val="10"/>
        <rFont val="Arial"/>
        <family val="2"/>
      </rPr>
      <t xml:space="preserve"> D  maggiore del 85%</t>
    </r>
    <r>
      <rPr>
        <sz val="10"/>
        <rFont val="Arial"/>
        <family val="2"/>
      </rPr>
      <t xml:space="preserve"> rispetto allla superficie totale</t>
    </r>
  </si>
  <si>
    <r>
      <t>Almeno</t>
    </r>
    <r>
      <rPr>
        <b/>
        <sz val="10"/>
        <rFont val="Arial"/>
        <family val="2"/>
      </rPr>
      <t xml:space="preserve"> un incontro in </t>
    </r>
    <r>
      <rPr>
        <b/>
        <u/>
        <sz val="10"/>
        <color rgb="FFFF0000"/>
        <rFont val="Arial"/>
        <family val="2"/>
      </rPr>
      <t>almeno la</t>
    </r>
    <r>
      <rPr>
        <b/>
        <sz val="10"/>
        <rFont val="Arial"/>
        <family val="2"/>
      </rPr>
      <t xml:space="preserve"> </t>
    </r>
    <r>
      <rPr>
        <b/>
        <strike/>
        <sz val="10"/>
        <color rgb="FFFF0000"/>
        <rFont val="Arial"/>
        <family val="2"/>
      </rPr>
      <t>più della</t>
    </r>
    <r>
      <rPr>
        <b/>
        <sz val="10"/>
        <rFont val="Arial"/>
        <family val="2"/>
      </rPr>
      <t xml:space="preserve"> metà dei comuni</t>
    </r>
    <r>
      <rPr>
        <sz val="10"/>
        <rFont val="Arial"/>
        <family val="2"/>
      </rPr>
      <t xml:space="preserve"> rientranti nell'area GAL,</t>
    </r>
    <r>
      <rPr>
        <strike/>
        <sz val="10"/>
        <color rgb="FF0070C0"/>
        <rFont val="Arial"/>
        <family val="2"/>
      </rPr>
      <t xml:space="preserve"> ma non in tutti, </t>
    </r>
    <r>
      <rPr>
        <sz val="10"/>
        <rFont val="Arial"/>
        <family val="2"/>
      </rPr>
      <t>con partecipazione di almeno 20 soggetti</t>
    </r>
  </si>
  <si>
    <r>
      <t xml:space="preserve">Tasso di spopolamento </t>
    </r>
    <r>
      <rPr>
        <b/>
        <strike/>
        <sz val="10"/>
        <color theme="3" tint="0.39997558519241921"/>
        <rFont val="Arial"/>
        <family val="2"/>
      </rPr>
      <t>compreso tra lo</t>
    </r>
    <r>
      <rPr>
        <b/>
        <sz val="10"/>
        <rFont val="Arial"/>
        <family val="2"/>
      </rPr>
      <t xml:space="preserve"> </t>
    </r>
    <r>
      <rPr>
        <b/>
        <sz val="10"/>
        <color theme="3" tint="0.39997558519241921"/>
        <rFont val="Arial"/>
        <family val="2"/>
      </rPr>
      <t>maggiore o uguale a</t>
    </r>
    <r>
      <rPr>
        <b/>
        <sz val="10"/>
        <rFont val="Arial"/>
        <family val="2"/>
      </rPr>
      <t xml:space="preserve"> 0,25</t>
    </r>
    <r>
      <rPr>
        <b/>
        <strike/>
        <sz val="10"/>
        <color rgb="FFFF0000"/>
        <rFont val="Arial"/>
        <family val="2"/>
      </rPr>
      <t>1</t>
    </r>
    <r>
      <rPr>
        <b/>
        <sz val="10"/>
        <rFont val="Arial"/>
        <family val="2"/>
      </rPr>
      <t xml:space="preserve"> % e </t>
    </r>
    <r>
      <rPr>
        <b/>
        <sz val="10"/>
        <color theme="3" tint="0.39997558519241921"/>
        <rFont val="Arial"/>
        <family val="2"/>
      </rPr>
      <t>minore di</t>
    </r>
    <r>
      <rPr>
        <b/>
        <sz val="10"/>
        <rFont val="Arial"/>
        <family val="2"/>
      </rPr>
      <t xml:space="preserve"> </t>
    </r>
    <r>
      <rPr>
        <b/>
        <strike/>
        <sz val="10"/>
        <color theme="3" tint="0.39997558519241921"/>
        <rFont val="Arial"/>
        <family val="2"/>
      </rPr>
      <t xml:space="preserve">0,39 % </t>
    </r>
    <r>
      <rPr>
        <b/>
        <sz val="10"/>
        <color theme="3" tint="0.39994506668294322"/>
        <rFont val="Arial"/>
        <family val="2"/>
      </rPr>
      <t xml:space="preserve"> 0,4%</t>
    </r>
    <r>
      <rPr>
        <sz val="10"/>
        <rFont val="Arial"/>
        <family val="2"/>
      </rPr>
      <t xml:space="preserve"> </t>
    </r>
  </si>
  <si>
    <r>
      <t xml:space="preserve">Densità di popolazione </t>
    </r>
    <r>
      <rPr>
        <b/>
        <strike/>
        <sz val="10"/>
        <rFont val="Arial"/>
        <family val="2"/>
      </rPr>
      <t>compresa</t>
    </r>
    <r>
      <rPr>
        <b/>
        <sz val="10"/>
        <rFont val="Arial"/>
        <family val="2"/>
      </rPr>
      <t xml:space="preserve"> </t>
    </r>
    <r>
      <rPr>
        <b/>
        <sz val="10"/>
        <color theme="3" tint="0.39997558519241921"/>
        <rFont val="Arial"/>
        <family val="2"/>
      </rPr>
      <t>maggiore o uguale a</t>
    </r>
    <r>
      <rPr>
        <b/>
        <sz val="10"/>
        <rFont val="Arial"/>
        <family val="2"/>
      </rPr>
      <t xml:space="preserve"> </t>
    </r>
    <r>
      <rPr>
        <b/>
        <strike/>
        <sz val="10"/>
        <rFont val="Arial"/>
        <family val="2"/>
      </rPr>
      <t>tra</t>
    </r>
    <r>
      <rPr>
        <b/>
        <sz val="10"/>
        <rFont val="Arial"/>
        <family val="2"/>
      </rPr>
      <t xml:space="preserve"> 90</t>
    </r>
    <r>
      <rPr>
        <b/>
        <strike/>
        <sz val="10"/>
        <rFont val="Arial"/>
        <family val="2"/>
      </rPr>
      <t>,01</t>
    </r>
    <r>
      <rPr>
        <b/>
        <sz val="10"/>
        <rFont val="Arial"/>
        <family val="2"/>
      </rPr>
      <t xml:space="preserve"> e </t>
    </r>
    <r>
      <rPr>
        <b/>
        <sz val="10"/>
        <color theme="3" tint="0.39997558519241921"/>
        <rFont val="Arial"/>
        <family val="2"/>
      </rPr>
      <t>minore di</t>
    </r>
    <r>
      <rPr>
        <b/>
        <sz val="10"/>
        <rFont val="Arial"/>
        <family val="2"/>
      </rPr>
      <t xml:space="preserve"> 120 abitanti/kmq</t>
    </r>
  </si>
  <si>
    <r>
      <t xml:space="preserve">Densità di popolazione </t>
    </r>
    <r>
      <rPr>
        <b/>
        <strike/>
        <sz val="10"/>
        <rFont val="Arial"/>
        <family val="2"/>
      </rPr>
      <t>compresa tra</t>
    </r>
    <r>
      <rPr>
        <b/>
        <sz val="10"/>
        <rFont val="Arial"/>
        <family val="2"/>
      </rPr>
      <t xml:space="preserve"> </t>
    </r>
    <r>
      <rPr>
        <b/>
        <sz val="10"/>
        <color theme="3" tint="0.39997558519241921"/>
        <rFont val="Arial"/>
        <family val="2"/>
      </rPr>
      <t>maggiore o uguale a</t>
    </r>
    <r>
      <rPr>
        <b/>
        <sz val="10"/>
        <rFont val="Arial"/>
        <family val="2"/>
      </rPr>
      <t xml:space="preserve"> 120</t>
    </r>
    <r>
      <rPr>
        <b/>
        <strike/>
        <sz val="10"/>
        <rFont val="Arial"/>
        <family val="2"/>
      </rPr>
      <t>,01</t>
    </r>
    <r>
      <rPr>
        <b/>
        <sz val="10"/>
        <rFont val="Arial"/>
        <family val="2"/>
      </rPr>
      <t xml:space="preserve"> e </t>
    </r>
    <r>
      <rPr>
        <b/>
        <sz val="10"/>
        <color theme="3" tint="0.39997558519241921"/>
        <rFont val="Arial"/>
        <family val="2"/>
      </rPr>
      <t>minore o uguale a</t>
    </r>
    <r>
      <rPr>
        <b/>
        <sz val="10"/>
        <rFont val="Arial"/>
        <family val="2"/>
      </rPr>
      <t xml:space="preserve"> 149 abitanti/kmq</t>
    </r>
  </si>
  <si>
    <r>
      <t xml:space="preserve">Tasso di spopolamento </t>
    </r>
    <r>
      <rPr>
        <b/>
        <sz val="10"/>
        <rFont val="Arial"/>
        <family val="2"/>
      </rPr>
      <t xml:space="preserve">minore dello 0,25% </t>
    </r>
    <r>
      <rPr>
        <sz val="10"/>
        <color theme="3" tint="0.39997558519241921"/>
        <rFont val="Arial"/>
        <family val="2"/>
      </rPr>
      <t xml:space="preserve">e </t>
    </r>
    <r>
      <rPr>
        <b/>
        <sz val="10"/>
        <color theme="3" tint="0.39997558519241921"/>
        <rFont val="Arial"/>
        <family val="2"/>
      </rPr>
      <t>maggiore dello 0%</t>
    </r>
  </si>
  <si>
    <r>
      <t xml:space="preserve">Superficie ricadente in </t>
    </r>
    <r>
      <rPr>
        <b/>
        <sz val="10"/>
        <rFont val="Arial"/>
        <family val="2"/>
      </rPr>
      <t xml:space="preserve">area omogenea C </t>
    </r>
    <r>
      <rPr>
        <b/>
        <sz val="10"/>
        <color rgb="FFFF0000"/>
        <rFont val="Arial"/>
        <family val="2"/>
      </rPr>
      <t>oppure</t>
    </r>
    <r>
      <rPr>
        <b/>
        <sz val="10"/>
        <rFont val="Arial"/>
        <family val="2"/>
      </rPr>
      <t xml:space="preserve"> D </t>
    </r>
    <r>
      <rPr>
        <b/>
        <strike/>
        <sz val="10"/>
        <rFont val="Arial"/>
        <family val="2"/>
      </rPr>
      <t>compresa tra</t>
    </r>
    <r>
      <rPr>
        <b/>
        <sz val="10"/>
        <color theme="3" tint="0.39997558519241921"/>
        <rFont val="Arial"/>
        <family val="2"/>
      </rPr>
      <t xml:space="preserve"> maggiore a uguale al</t>
    </r>
    <r>
      <rPr>
        <b/>
        <sz val="10"/>
        <rFont val="Arial"/>
        <family val="2"/>
      </rPr>
      <t xml:space="preserve"> </t>
    </r>
    <r>
      <rPr>
        <b/>
        <strike/>
        <sz val="10"/>
        <rFont val="Arial"/>
        <family val="2"/>
      </rPr>
      <t>il</t>
    </r>
    <r>
      <rPr>
        <b/>
        <sz val="10"/>
        <rFont val="Arial"/>
        <family val="2"/>
      </rPr>
      <t xml:space="preserve"> 70% e </t>
    </r>
    <r>
      <rPr>
        <b/>
        <strike/>
        <sz val="10"/>
        <rFont val="Arial"/>
        <family val="2"/>
      </rPr>
      <t>84,9%</t>
    </r>
    <r>
      <rPr>
        <b/>
        <sz val="10"/>
        <rFont val="Arial"/>
        <family val="2"/>
      </rPr>
      <t xml:space="preserve"> </t>
    </r>
    <r>
      <rPr>
        <sz val="10"/>
        <rFont val="Arial"/>
        <family val="2"/>
      </rPr>
      <t xml:space="preserve"> </t>
    </r>
    <r>
      <rPr>
        <sz val="10"/>
        <color theme="3" tint="0.39997558519241921"/>
        <rFont val="Arial"/>
        <family val="2"/>
      </rPr>
      <t>minore o uguale all' 85%</t>
    </r>
    <r>
      <rPr>
        <sz val="10"/>
        <rFont val="Arial"/>
        <family val="2"/>
      </rPr>
      <t xml:space="preserve"> rispetto alla superficie totale</t>
    </r>
  </si>
  <si>
    <r>
      <t xml:space="preserve">Superficie montana </t>
    </r>
    <r>
      <rPr>
        <b/>
        <i/>
        <sz val="10"/>
        <rFont val="Arial"/>
        <family val="2"/>
      </rPr>
      <t xml:space="preserve">maggiore </t>
    </r>
    <r>
      <rPr>
        <b/>
        <i/>
        <sz val="10"/>
        <color theme="3" tint="0.39997558519241921"/>
        <rFont val="Arial"/>
        <family val="2"/>
      </rPr>
      <t>o uguale al</t>
    </r>
    <r>
      <rPr>
        <b/>
        <i/>
        <sz val="10"/>
        <rFont val="Arial"/>
        <family val="2"/>
      </rPr>
      <t xml:space="preserve"> </t>
    </r>
    <r>
      <rPr>
        <b/>
        <i/>
        <strike/>
        <sz val="10"/>
        <rFont val="Arial"/>
        <family val="2"/>
      </rPr>
      <t>del</t>
    </r>
    <r>
      <rPr>
        <b/>
        <i/>
        <sz val="10"/>
        <rFont val="Arial"/>
        <family val="2"/>
      </rPr>
      <t xml:space="preserve"> 70</t>
    </r>
    <r>
      <rPr>
        <b/>
        <i/>
        <strike/>
        <sz val="10"/>
        <rFont val="Arial"/>
        <family val="2"/>
      </rPr>
      <t>,01</t>
    </r>
    <r>
      <rPr>
        <b/>
        <i/>
        <sz val="10"/>
        <rFont val="Arial"/>
        <family val="2"/>
      </rPr>
      <t>%</t>
    </r>
    <r>
      <rPr>
        <sz val="10"/>
        <rFont val="Arial"/>
        <family val="2"/>
      </rPr>
      <t xml:space="preserve"> rispetto al totale superficie </t>
    </r>
  </si>
  <si>
    <r>
      <t>Superficie montana</t>
    </r>
    <r>
      <rPr>
        <b/>
        <sz val="10"/>
        <rFont val="Arial"/>
        <family val="2"/>
      </rPr>
      <t xml:space="preserve"> </t>
    </r>
    <r>
      <rPr>
        <b/>
        <strike/>
        <sz val="10"/>
        <rFont val="Arial"/>
        <family val="2"/>
      </rPr>
      <t>compresa tra</t>
    </r>
    <r>
      <rPr>
        <b/>
        <sz val="10"/>
        <rFont val="Arial"/>
        <family val="2"/>
      </rPr>
      <t xml:space="preserve"> </t>
    </r>
    <r>
      <rPr>
        <b/>
        <sz val="10"/>
        <color theme="3" tint="0.39997558519241921"/>
        <rFont val="Arial"/>
        <family val="2"/>
      </rPr>
      <t>maggiore o uguale al</t>
    </r>
    <r>
      <rPr>
        <b/>
        <sz val="10"/>
        <rFont val="Arial"/>
        <family val="2"/>
      </rPr>
      <t xml:space="preserve"> 30</t>
    </r>
    <r>
      <rPr>
        <b/>
        <strike/>
        <sz val="10"/>
        <rFont val="Arial"/>
        <family val="2"/>
      </rPr>
      <t>,01</t>
    </r>
    <r>
      <rPr>
        <b/>
        <sz val="10"/>
        <rFont val="Arial"/>
        <family val="2"/>
      </rPr>
      <t xml:space="preserve">% e </t>
    </r>
    <r>
      <rPr>
        <b/>
        <sz val="10"/>
        <color theme="3" tint="0.39997558519241921"/>
        <rFont val="Arial"/>
        <family val="2"/>
      </rPr>
      <t>minore del</t>
    </r>
    <r>
      <rPr>
        <b/>
        <sz val="10"/>
        <rFont val="Arial"/>
        <family val="2"/>
      </rPr>
      <t xml:space="preserve"> 70</t>
    </r>
    <r>
      <rPr>
        <b/>
        <i/>
        <sz val="10"/>
        <rFont val="Arial"/>
        <family val="2"/>
      </rPr>
      <t>%</t>
    </r>
    <r>
      <rPr>
        <sz val="10"/>
        <rFont val="Arial"/>
        <family val="2"/>
      </rPr>
      <t xml:space="preserve"> rispetto al totale superficie </t>
    </r>
  </si>
  <si>
    <r>
      <t>Superficie montana</t>
    </r>
    <r>
      <rPr>
        <b/>
        <sz val="10"/>
        <rFont val="Arial"/>
        <family val="2"/>
      </rPr>
      <t xml:space="preserve"> </t>
    </r>
    <r>
      <rPr>
        <b/>
        <strike/>
        <sz val="10"/>
        <rFont val="Arial"/>
        <family val="2"/>
      </rPr>
      <t>compresa tra</t>
    </r>
    <r>
      <rPr>
        <b/>
        <sz val="10"/>
        <rFont val="Arial"/>
        <family val="2"/>
      </rPr>
      <t xml:space="preserve"> </t>
    </r>
    <r>
      <rPr>
        <b/>
        <sz val="10"/>
        <color theme="3" tint="0.39997558519241921"/>
        <rFont val="Arial"/>
        <family val="2"/>
      </rPr>
      <t>maggiore o uguale al</t>
    </r>
    <r>
      <rPr>
        <b/>
        <sz val="10"/>
        <rFont val="Arial"/>
        <family val="2"/>
      </rPr>
      <t xml:space="preserve"> 10</t>
    </r>
    <r>
      <rPr>
        <b/>
        <strike/>
        <sz val="10"/>
        <rFont val="Arial"/>
        <family val="2"/>
      </rPr>
      <t>,01</t>
    </r>
    <r>
      <rPr>
        <b/>
        <sz val="10"/>
        <rFont val="Arial"/>
        <family val="2"/>
      </rPr>
      <t xml:space="preserve">% e </t>
    </r>
    <r>
      <rPr>
        <b/>
        <sz val="10"/>
        <color theme="3" tint="0.39997558519241921"/>
        <rFont val="Arial"/>
        <family val="2"/>
      </rPr>
      <t>minore del</t>
    </r>
    <r>
      <rPr>
        <b/>
        <sz val="10"/>
        <rFont val="Arial"/>
        <family val="2"/>
      </rPr>
      <t xml:space="preserve"> 30</t>
    </r>
    <r>
      <rPr>
        <b/>
        <i/>
        <sz val="10"/>
        <rFont val="Arial"/>
        <family val="2"/>
      </rPr>
      <t>%</t>
    </r>
    <r>
      <rPr>
        <sz val="10"/>
        <rFont val="Arial"/>
        <family val="2"/>
      </rPr>
      <t xml:space="preserve"> rispetto al totale superficie </t>
    </r>
  </si>
  <si>
    <r>
      <t xml:space="preserve">Superficie ricadente in </t>
    </r>
    <r>
      <rPr>
        <b/>
        <sz val="10"/>
        <rFont val="Arial"/>
        <family val="2"/>
      </rPr>
      <t xml:space="preserve">area D maggiore o </t>
    </r>
    <r>
      <rPr>
        <b/>
        <sz val="10"/>
        <color theme="3" tint="0.39997558519241921"/>
        <rFont val="Arial"/>
        <family val="2"/>
      </rPr>
      <t>uguale al</t>
    </r>
    <r>
      <rPr>
        <b/>
        <sz val="10"/>
        <rFont val="Arial"/>
        <family val="2"/>
      </rPr>
      <t xml:space="preserve"> </t>
    </r>
    <r>
      <rPr>
        <b/>
        <strike/>
        <sz val="10"/>
        <rFont val="Arial"/>
        <family val="2"/>
      </rPr>
      <t>del</t>
    </r>
    <r>
      <rPr>
        <b/>
        <sz val="10"/>
        <rFont val="Arial"/>
        <family val="2"/>
      </rPr>
      <t xml:space="preserve"> 80</t>
    </r>
    <r>
      <rPr>
        <b/>
        <strike/>
        <sz val="10"/>
        <rFont val="Arial"/>
        <family val="2"/>
      </rPr>
      <t>,01</t>
    </r>
    <r>
      <rPr>
        <b/>
        <sz val="10"/>
        <rFont val="Arial"/>
        <family val="2"/>
      </rPr>
      <t>%</t>
    </r>
    <r>
      <rPr>
        <sz val="10"/>
        <rFont val="Arial"/>
        <family val="2"/>
      </rPr>
      <t xml:space="preserve"> rispetto al totale della superficie</t>
    </r>
  </si>
  <si>
    <r>
      <t xml:space="preserve">Superficie ricadente in </t>
    </r>
    <r>
      <rPr>
        <b/>
        <sz val="10"/>
        <rFont val="Arial"/>
        <family val="2"/>
      </rPr>
      <t xml:space="preserve">area D </t>
    </r>
    <r>
      <rPr>
        <b/>
        <strike/>
        <sz val="10"/>
        <rFont val="Arial"/>
        <family val="2"/>
      </rPr>
      <t>compresa tra il</t>
    </r>
    <r>
      <rPr>
        <b/>
        <sz val="10"/>
        <rFont val="Arial"/>
        <family val="2"/>
      </rPr>
      <t xml:space="preserve"> </t>
    </r>
    <r>
      <rPr>
        <b/>
        <sz val="10"/>
        <color theme="3" tint="0.39997558519241921"/>
        <rFont val="Arial"/>
        <family val="2"/>
      </rPr>
      <t>maggiore o uguale al</t>
    </r>
    <r>
      <rPr>
        <b/>
        <sz val="10"/>
        <rFont val="Arial"/>
        <family val="2"/>
      </rPr>
      <t xml:space="preserve"> 60% e </t>
    </r>
    <r>
      <rPr>
        <b/>
        <sz val="10"/>
        <color theme="3" tint="0.39997558519241921"/>
        <rFont val="Arial"/>
        <family val="2"/>
      </rPr>
      <t>minore del</t>
    </r>
    <r>
      <rPr>
        <b/>
        <sz val="10"/>
        <rFont val="Arial"/>
        <family val="2"/>
      </rPr>
      <t xml:space="preserve"> 80%</t>
    </r>
    <r>
      <rPr>
        <sz val="10"/>
        <rFont val="Arial"/>
        <family val="2"/>
      </rPr>
      <t xml:space="preserve"> rispetto al totale della superficie</t>
    </r>
  </si>
  <si>
    <r>
      <t xml:space="preserve">La SSL prevede l'attivazione di operazioni specifiche per una incidenza </t>
    </r>
    <r>
      <rPr>
        <strike/>
        <sz val="10"/>
        <rFont val="Arial"/>
        <family val="2"/>
      </rPr>
      <t>compresa tra</t>
    </r>
    <r>
      <rPr>
        <sz val="10"/>
        <rFont val="Arial"/>
        <family val="2"/>
      </rPr>
      <t xml:space="preserve"> </t>
    </r>
    <r>
      <rPr>
        <sz val="10"/>
        <color theme="3" tint="0.39997558519241921"/>
        <rFont val="Arial"/>
        <family val="2"/>
      </rPr>
      <t>maggiore o uguale al</t>
    </r>
    <r>
      <rPr>
        <b/>
        <sz val="10"/>
        <rFont val="Arial"/>
        <family val="2"/>
      </rPr>
      <t xml:space="preserve"> 25</t>
    </r>
    <r>
      <rPr>
        <b/>
        <strike/>
        <sz val="10"/>
        <rFont val="Arial"/>
        <family val="2"/>
      </rPr>
      <t>,01</t>
    </r>
    <r>
      <rPr>
        <b/>
        <sz val="10"/>
        <rFont val="Arial"/>
        <family val="2"/>
      </rPr>
      <t xml:space="preserve">% e </t>
    </r>
    <r>
      <rPr>
        <b/>
        <sz val="10"/>
        <color theme="3" tint="0.39997558519241921"/>
        <rFont val="Arial"/>
        <family val="2"/>
      </rPr>
      <t>minore o uguale</t>
    </r>
    <r>
      <rPr>
        <b/>
        <sz val="10"/>
        <rFont val="Arial"/>
        <family val="2"/>
      </rPr>
      <t xml:space="preserve"> al 50%</t>
    </r>
    <r>
      <rPr>
        <sz val="10"/>
        <rFont val="Arial"/>
        <family val="2"/>
      </rPr>
      <t xml:space="preserve"> </t>
    </r>
    <r>
      <rPr>
        <i/>
        <sz val="10"/>
        <rFont val="Arial"/>
        <family val="2"/>
      </rPr>
      <t>dell'ammontare complessivo del sottointervento A</t>
    </r>
    <r>
      <rPr>
        <sz val="10"/>
        <rFont val="Arial"/>
        <family val="2"/>
      </rPr>
      <t xml:space="preserve">, comprese le spese di gestione e animazione, con una chiara descizione delle </t>
    </r>
    <r>
      <rPr>
        <i/>
        <sz val="10"/>
        <rFont val="Arial"/>
        <family val="2"/>
      </rPr>
      <t>tipologie di azioni e iniziative che si intendono realizzare, dei territori e dei soggetti coinvolti e delle relative procedure di attuazione.</t>
    </r>
    <r>
      <rPr>
        <sz val="10"/>
        <rFont val="Arial"/>
        <family val="2"/>
      </rPr>
      <t xml:space="preserve"> L'operazione specifica è, a seguito delle valutazioni di ammissibilità della SSL,  istruita positivamente e ritenuta valida da parte del Comitato di valutazione</t>
    </r>
  </si>
  <si>
    <r>
      <t xml:space="preserve">La SSL prevede l'attivazione di operazioni specifiche per una incidenza </t>
    </r>
    <r>
      <rPr>
        <strike/>
        <sz val="10"/>
        <rFont val="Arial"/>
        <family val="2"/>
      </rPr>
      <t>compresa tra il</t>
    </r>
    <r>
      <rPr>
        <b/>
        <sz val="10"/>
        <rFont val="Arial"/>
        <family val="2"/>
      </rPr>
      <t xml:space="preserve">  </t>
    </r>
    <r>
      <rPr>
        <b/>
        <sz val="10"/>
        <color theme="3" tint="0.39997558519241921"/>
        <rFont val="Arial"/>
        <family val="2"/>
      </rPr>
      <t xml:space="preserve">maggiore o uguale al </t>
    </r>
    <r>
      <rPr>
        <b/>
        <sz val="10"/>
        <rFont val="Arial"/>
        <family val="2"/>
      </rPr>
      <t xml:space="preserve">12% e </t>
    </r>
    <r>
      <rPr>
        <b/>
        <sz val="10"/>
        <color theme="3" tint="0.39997558519241921"/>
        <rFont val="Arial"/>
        <family val="2"/>
      </rPr>
      <t>minore del</t>
    </r>
    <r>
      <rPr>
        <b/>
        <sz val="10"/>
        <rFont val="Arial"/>
        <family val="2"/>
      </rPr>
      <t xml:space="preserve"> 25%</t>
    </r>
    <r>
      <rPr>
        <sz val="10"/>
        <rFont val="Arial"/>
        <family val="2"/>
      </rPr>
      <t xml:space="preserve"> </t>
    </r>
    <r>
      <rPr>
        <i/>
        <sz val="10"/>
        <rFont val="Arial"/>
        <family val="2"/>
      </rPr>
      <t>dell'ammontare complessivo del sottointervento A</t>
    </r>
    <r>
      <rPr>
        <sz val="10"/>
        <rFont val="Arial"/>
        <family val="2"/>
      </rPr>
      <t xml:space="preserve">, comprese le spese di gestione e animazione, con una chiara descizione delle </t>
    </r>
    <r>
      <rPr>
        <i/>
        <sz val="10"/>
        <rFont val="Arial"/>
        <family val="2"/>
      </rPr>
      <t>tipologie di azioni e iniziative che si intendono realizzazione, dei territori e dei soggetti coinvolti e delle procedure di attuazione.</t>
    </r>
    <r>
      <rPr>
        <sz val="10"/>
        <rFont val="Arial"/>
        <family val="2"/>
      </rPr>
      <t xml:space="preserve"> L'operazione specifica è, a seguito delle valutazioni di ammissibilità della SSL,  istruita positivamente e ritenuta valida da parte del Comitato di valutazione</t>
    </r>
  </si>
  <si>
    <r>
      <t>Almeno</t>
    </r>
    <r>
      <rPr>
        <b/>
        <sz val="10"/>
        <rFont val="Arial"/>
        <family val="2"/>
      </rPr>
      <t xml:space="preserve"> un incontro in </t>
    </r>
    <r>
      <rPr>
        <b/>
        <u/>
        <sz val="10"/>
        <rFont val="Arial"/>
        <family val="2"/>
      </rPr>
      <t>almeno la</t>
    </r>
    <r>
      <rPr>
        <b/>
        <sz val="10"/>
        <rFont val="Arial"/>
        <family val="2"/>
      </rPr>
      <t xml:space="preserve"> metà dei comuni</t>
    </r>
    <r>
      <rPr>
        <sz val="10"/>
        <rFont val="Arial"/>
        <family val="2"/>
      </rPr>
      <t xml:space="preserve"> rientranti nell'area GAL,</t>
    </r>
    <r>
      <rPr>
        <strike/>
        <sz val="10"/>
        <rFont val="Arial"/>
        <family val="2"/>
      </rPr>
      <t xml:space="preserve"> </t>
    </r>
    <r>
      <rPr>
        <sz val="10"/>
        <rFont val="Arial"/>
        <family val="2"/>
      </rPr>
      <t>con partecipazione di almeno 20 soggetti</t>
    </r>
  </si>
  <si>
    <r>
      <t xml:space="preserve">Superficie montana </t>
    </r>
    <r>
      <rPr>
        <b/>
        <i/>
        <sz val="10"/>
        <rFont val="Arial"/>
        <family val="2"/>
      </rPr>
      <t>maggiore o uguale al 70%</t>
    </r>
    <r>
      <rPr>
        <sz val="10"/>
        <rFont val="Arial"/>
        <family val="2"/>
      </rPr>
      <t xml:space="preserve"> rispetto al totale superficie </t>
    </r>
  </si>
  <si>
    <r>
      <t>Superficie montana</t>
    </r>
    <r>
      <rPr>
        <b/>
        <sz val="10"/>
        <rFont val="Arial"/>
        <family val="2"/>
      </rPr>
      <t xml:space="preserve"> maggiore o uguale al 30% e minore del 70</t>
    </r>
    <r>
      <rPr>
        <b/>
        <i/>
        <sz val="10"/>
        <rFont val="Arial"/>
        <family val="2"/>
      </rPr>
      <t>%</t>
    </r>
    <r>
      <rPr>
        <sz val="10"/>
        <rFont val="Arial"/>
        <family val="2"/>
      </rPr>
      <t xml:space="preserve"> rispetto al totale superficie </t>
    </r>
  </si>
  <si>
    <r>
      <t>Superficie montana</t>
    </r>
    <r>
      <rPr>
        <b/>
        <sz val="10"/>
        <rFont val="Arial"/>
        <family val="2"/>
      </rPr>
      <t xml:space="preserve"> maggiore o uguale al 10% e minore del 30</t>
    </r>
    <r>
      <rPr>
        <b/>
        <i/>
        <sz val="10"/>
        <rFont val="Arial"/>
        <family val="2"/>
      </rPr>
      <t>%</t>
    </r>
    <r>
      <rPr>
        <sz val="10"/>
        <rFont val="Arial"/>
        <family val="2"/>
      </rPr>
      <t xml:space="preserve"> rispetto al totale superficie </t>
    </r>
  </si>
  <si>
    <r>
      <t xml:space="preserve">Superficie ricadente in </t>
    </r>
    <r>
      <rPr>
        <b/>
        <sz val="10"/>
        <rFont val="Arial"/>
        <family val="2"/>
      </rPr>
      <t>area D maggiore o uguale al 80%</t>
    </r>
    <r>
      <rPr>
        <sz val="10"/>
        <rFont val="Arial"/>
        <family val="2"/>
      </rPr>
      <t xml:space="preserve"> rispetto al totale della superficie</t>
    </r>
  </si>
  <si>
    <r>
      <t xml:space="preserve">Superficie ricadente in </t>
    </r>
    <r>
      <rPr>
        <b/>
        <sz val="10"/>
        <rFont val="Arial"/>
        <family val="2"/>
      </rPr>
      <t>area D maggiore o uguale al 60% e minore del 80%</t>
    </r>
    <r>
      <rPr>
        <sz val="10"/>
        <rFont val="Arial"/>
        <family val="2"/>
      </rPr>
      <t xml:space="preserve"> rispetto al totale della superficie</t>
    </r>
  </si>
  <si>
    <r>
      <t xml:space="preserve">Tasso di spopolamento </t>
    </r>
    <r>
      <rPr>
        <b/>
        <sz val="10"/>
        <rFont val="Arial"/>
        <family val="2"/>
      </rPr>
      <t>maggiore o uguale a 0,25 % e minore di 0,4%</t>
    </r>
    <r>
      <rPr>
        <sz val="10"/>
        <rFont val="Arial"/>
        <family val="2"/>
      </rPr>
      <t xml:space="preserve"> </t>
    </r>
  </si>
  <si>
    <r>
      <t xml:space="preserve">Tasso di spopolamento </t>
    </r>
    <r>
      <rPr>
        <b/>
        <sz val="10"/>
        <rFont val="Arial"/>
        <family val="2"/>
      </rPr>
      <t xml:space="preserve">minore dello 0,25% </t>
    </r>
    <r>
      <rPr>
        <sz val="10"/>
        <rFont val="Arial"/>
        <family val="2"/>
      </rPr>
      <t xml:space="preserve">e </t>
    </r>
    <r>
      <rPr>
        <b/>
        <sz val="10"/>
        <rFont val="Arial"/>
        <family val="2"/>
      </rPr>
      <t>maggiore dello 0%</t>
    </r>
  </si>
  <si>
    <r>
      <t xml:space="preserve">Densità di popolazione </t>
    </r>
    <r>
      <rPr>
        <b/>
        <sz val="10"/>
        <rFont val="Arial"/>
        <family val="2"/>
      </rPr>
      <t>maggiore o uguale a 90 e minore di 120 abitanti/kmq</t>
    </r>
  </si>
  <si>
    <r>
      <t xml:space="preserve">Densità di popolazione </t>
    </r>
    <r>
      <rPr>
        <b/>
        <sz val="10"/>
        <rFont val="Arial"/>
        <family val="2"/>
      </rPr>
      <t>maggiore o uguale a 120 e minore o uguale a 149 abitanti/kmq</t>
    </r>
  </si>
  <si>
    <r>
      <t xml:space="preserve">Superficie ricadente in </t>
    </r>
    <r>
      <rPr>
        <b/>
        <sz val="10"/>
        <rFont val="Arial"/>
        <family val="2"/>
      </rPr>
      <t xml:space="preserve">area omogenea C oppure D maggiore a uguale al 70% e </t>
    </r>
    <r>
      <rPr>
        <sz val="10"/>
        <rFont val="Arial"/>
        <family val="2"/>
      </rPr>
      <t>minore o uguale all' 85% rispetto alla superficie totale</t>
    </r>
  </si>
  <si>
    <t xml:space="preserve">Per l'attribuzione della prioirtà si fa riferimento alla superficie comunale secondo la classificazione ISTAT per fasce altimetriche di cui alla tabella riportata in allegato </t>
  </si>
  <si>
    <t>AUTOVALUTAZIONE</t>
  </si>
  <si>
    <r>
      <t>La SSL prevede l'attivazione di operazioni specifiche per una incidenza maggiore o uguale al</t>
    </r>
    <r>
      <rPr>
        <b/>
        <sz val="10"/>
        <rFont val="Arial"/>
        <family val="2"/>
      </rPr>
      <t xml:space="preserve"> 25% e minore o uguale al 50%</t>
    </r>
    <r>
      <rPr>
        <sz val="10"/>
        <rFont val="Arial"/>
        <family val="2"/>
      </rPr>
      <t xml:space="preserve"> </t>
    </r>
    <r>
      <rPr>
        <i/>
        <sz val="10"/>
        <rFont val="Arial"/>
        <family val="2"/>
      </rPr>
      <t>dell'ammontare complessivo del sottointervento A</t>
    </r>
    <r>
      <rPr>
        <sz val="10"/>
        <rFont val="Arial"/>
        <family val="2"/>
      </rPr>
      <t xml:space="preserve">, con una chiara descizione delle </t>
    </r>
    <r>
      <rPr>
        <i/>
        <sz val="10"/>
        <rFont val="Arial"/>
        <family val="2"/>
      </rPr>
      <t>tipologie di azioni e iniziative che si intendono realizzare, dei territori e dei soggetti coinvolti e delle relative procedure di attuazione.</t>
    </r>
    <r>
      <rPr>
        <sz val="10"/>
        <rFont val="Arial"/>
        <family val="2"/>
      </rPr>
      <t xml:space="preserve"> L'operazione specifica è, a seguito delle valutazioni di ammissibilità della SSL,  istruita positivamente e ritenuta valida da parte del Comitato di valutazione</t>
    </r>
  </si>
  <si>
    <r>
      <t xml:space="preserve">La SSL prevede l'attivazione di operazioni specifiche per una incidenza </t>
    </r>
    <r>
      <rPr>
        <b/>
        <sz val="10"/>
        <rFont val="Arial"/>
        <family val="2"/>
      </rPr>
      <t>maggiore o uguale al 12% e minore del 25%</t>
    </r>
    <r>
      <rPr>
        <sz val="10"/>
        <rFont val="Arial"/>
        <family val="2"/>
      </rPr>
      <t xml:space="preserve"> </t>
    </r>
    <r>
      <rPr>
        <i/>
        <sz val="10"/>
        <rFont val="Arial"/>
        <family val="2"/>
      </rPr>
      <t>dell'ammontare complessivo del sottointervento A</t>
    </r>
    <r>
      <rPr>
        <sz val="10"/>
        <rFont val="Arial"/>
        <family val="2"/>
      </rPr>
      <t xml:space="preserve">, con una chiara descizione delle </t>
    </r>
    <r>
      <rPr>
        <i/>
        <sz val="10"/>
        <rFont val="Arial"/>
        <family val="2"/>
      </rPr>
      <t>tipologie di azioni e iniziative che si intendono realizzazione, dei territori e dei soggetti coinvolti e delle procedure di attuazione.</t>
    </r>
    <r>
      <rPr>
        <sz val="10"/>
        <rFont val="Arial"/>
        <family val="2"/>
      </rPr>
      <t xml:space="preserve"> L'operazione specifica è, a seguito delle valutazioni di ammissibilità della SSL,  istruita positivamente e ritenuta valida da parte del Comitato di valutazione</t>
    </r>
  </si>
  <si>
    <t>GAL</t>
  </si>
  <si>
    <t>AUTOVALUTAZIONE - CRITERI DI SELEZIONE</t>
  </si>
  <si>
    <t>ALLEGATO 7</t>
  </si>
  <si>
    <t>il GAL proponente, in ottemperanza a quanto stabilito dall'art. 9 del bando pubblico, è tenuto obbligatoriamente ad effettuare l’autovalutazione della Strategia di Sviluppo Locale proposta. 
Pertanto, in funzione del possesso o meno dei requisiti e delle condizioni stabilite per il riconoscimento delle priorità, il GAL dovrà valorizzare eclusivamente i riquadri relativi a criteri di selezione per i quali ritene essere in possesso dei requisiti previsti per l'attribuzione della priorità.</t>
  </si>
  <si>
    <t>luogo ______________</t>
  </si>
  <si>
    <t>data _____________</t>
  </si>
  <si>
    <t>Firma del Legale Rappresentante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</si>
</sst>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 #,##0.00_-;\-&quot;€&quot;\ * #,##0.00_-;_-&quot;€&quot;\ * &quot;-&quot;??_-;_-@_-"/>
    <numFmt numFmtId="165" formatCode="000000"/>
    <numFmt numFmtId="166" formatCode="0.000%"/>
  </numFmts>
  <fonts count="71" x14ac:knownFonts="1">
    <font>
      <sz val="11"/>
      <color theme="1"/>
      <name val="Calibri"/>
      <family val="2"/>
      <scheme val="minor"/>
    </font>
    <font>
      <sz val="11"/>
      <color theme="1"/>
      <name val="Arial"/>
      <family val="2"/>
    </font>
    <font>
      <sz val="10"/>
      <name val="Arial"/>
      <family val="2"/>
    </font>
    <font>
      <b/>
      <sz val="10"/>
      <name val="Arial"/>
      <family val="2"/>
    </font>
    <font>
      <sz val="10"/>
      <color theme="1"/>
      <name val="Arial"/>
      <family val="2"/>
    </font>
    <font>
      <sz val="10"/>
      <color theme="1"/>
      <name val="Calibri"/>
      <family val="2"/>
      <scheme val="minor"/>
    </font>
    <font>
      <b/>
      <sz val="11"/>
      <color theme="1"/>
      <name val="Calibri"/>
      <family val="2"/>
      <scheme val="minor"/>
    </font>
    <font>
      <b/>
      <sz val="14"/>
      <color theme="1"/>
      <name val="Arial"/>
      <family val="2"/>
    </font>
    <font>
      <b/>
      <i/>
      <sz val="10"/>
      <name val="Arial"/>
      <family val="2"/>
    </font>
    <font>
      <b/>
      <sz val="12"/>
      <name val="Calibri"/>
      <family val="2"/>
    </font>
    <font>
      <b/>
      <sz val="10"/>
      <color theme="1"/>
      <name val="Arial"/>
      <family val="2"/>
    </font>
    <font>
      <sz val="10"/>
      <name val="Calibri"/>
      <family val="2"/>
    </font>
    <font>
      <sz val="12"/>
      <color theme="1"/>
      <name val="Arial"/>
      <family val="2"/>
    </font>
    <font>
      <b/>
      <sz val="18"/>
      <name val="Arial"/>
      <family val="2"/>
    </font>
    <font>
      <b/>
      <sz val="18"/>
      <color theme="1"/>
      <name val="Arial"/>
      <family val="2"/>
    </font>
    <font>
      <i/>
      <sz val="10"/>
      <color theme="1"/>
      <name val="Arial"/>
      <family val="2"/>
    </font>
    <font>
      <b/>
      <i/>
      <sz val="14"/>
      <name val="Arial"/>
      <family val="2"/>
    </font>
    <font>
      <sz val="14"/>
      <color theme="1"/>
      <name val="Calibri"/>
      <family val="2"/>
      <scheme val="minor"/>
    </font>
    <font>
      <b/>
      <sz val="14"/>
      <color theme="1"/>
      <name val="Calibri"/>
      <family val="2"/>
      <scheme val="minor"/>
    </font>
    <font>
      <sz val="12"/>
      <color theme="1"/>
      <name val="Calibri"/>
      <family val="2"/>
      <scheme val="minor"/>
    </font>
    <font>
      <b/>
      <sz val="16"/>
      <name val="Arial"/>
      <family val="2"/>
    </font>
    <font>
      <b/>
      <sz val="20"/>
      <name val="Arial"/>
      <family val="2"/>
    </font>
    <font>
      <b/>
      <i/>
      <sz val="11"/>
      <color theme="1"/>
      <name val="Calibri"/>
      <family val="2"/>
      <scheme val="minor"/>
    </font>
    <font>
      <b/>
      <i/>
      <sz val="14"/>
      <color theme="1"/>
      <name val="Calibri"/>
      <family val="2"/>
      <scheme val="minor"/>
    </font>
    <font>
      <b/>
      <sz val="10"/>
      <name val="Calibri"/>
      <family val="2"/>
      <scheme val="minor"/>
    </font>
    <font>
      <sz val="10"/>
      <name val="Calibri"/>
      <family val="2"/>
      <scheme val="minor"/>
    </font>
    <font>
      <b/>
      <sz val="8"/>
      <name val="Arial"/>
      <family val="2"/>
    </font>
    <font>
      <sz val="8"/>
      <name val="Arial"/>
      <family val="2"/>
    </font>
    <font>
      <sz val="8"/>
      <color theme="1"/>
      <name val="Arial"/>
      <family val="2"/>
    </font>
    <font>
      <vertAlign val="superscript"/>
      <sz val="8"/>
      <name val="Arial"/>
      <family val="2"/>
    </font>
    <font>
      <sz val="11"/>
      <color rgb="FFFF0000"/>
      <name val="Calibri"/>
      <family val="2"/>
      <scheme val="minor"/>
    </font>
    <font>
      <sz val="9"/>
      <color indexed="81"/>
      <name val="Tahoma"/>
      <family val="2"/>
    </font>
    <font>
      <b/>
      <sz val="9"/>
      <color indexed="81"/>
      <name val="Tahoma"/>
      <family val="2"/>
    </font>
    <font>
      <sz val="10"/>
      <color rgb="FFFF0000"/>
      <name val="Arial"/>
      <family val="2"/>
    </font>
    <font>
      <strike/>
      <sz val="10"/>
      <color theme="1"/>
      <name val="Arial"/>
      <family val="2"/>
    </font>
    <font>
      <strike/>
      <sz val="12"/>
      <color theme="1"/>
      <name val="Arial"/>
      <family val="2"/>
    </font>
    <font>
      <sz val="12"/>
      <color rgb="FFFF0000"/>
      <name val="Arial"/>
      <family val="2"/>
    </font>
    <font>
      <sz val="10"/>
      <color rgb="FFFF0000"/>
      <name val="Calibri"/>
      <family val="2"/>
      <scheme val="minor"/>
    </font>
    <font>
      <b/>
      <sz val="10"/>
      <color rgb="FFFF0000"/>
      <name val="Arial"/>
      <family val="2"/>
    </font>
    <font>
      <strike/>
      <sz val="10"/>
      <name val="Arial"/>
      <family val="2"/>
    </font>
    <font>
      <b/>
      <strike/>
      <sz val="10"/>
      <name val="Arial"/>
      <family val="2"/>
    </font>
    <font>
      <b/>
      <i/>
      <strike/>
      <sz val="14"/>
      <name val="Arial"/>
      <family val="2"/>
    </font>
    <font>
      <b/>
      <i/>
      <sz val="14"/>
      <color rgb="FFFF0000"/>
      <name val="Arial"/>
      <family val="2"/>
    </font>
    <font>
      <b/>
      <strike/>
      <sz val="10"/>
      <color theme="1"/>
      <name val="Arial"/>
      <family val="2"/>
    </font>
    <font>
      <b/>
      <sz val="14"/>
      <color rgb="FFFF0000"/>
      <name val="Arial"/>
      <family val="2"/>
    </font>
    <font>
      <strike/>
      <sz val="10"/>
      <name val="Calibri"/>
      <family val="2"/>
    </font>
    <font>
      <sz val="8"/>
      <name val="Calibri"/>
      <family val="2"/>
      <scheme val="minor"/>
    </font>
    <font>
      <sz val="11"/>
      <name val="Calibri"/>
      <family val="2"/>
      <scheme val="minor"/>
    </font>
    <font>
      <b/>
      <sz val="14"/>
      <name val="Arial"/>
      <family val="2"/>
    </font>
    <font>
      <sz val="11"/>
      <name val="Arial"/>
      <family val="2"/>
    </font>
    <font>
      <b/>
      <sz val="11"/>
      <name val="Calibri"/>
      <family val="2"/>
      <scheme val="minor"/>
    </font>
    <font>
      <sz val="12"/>
      <name val="Arial"/>
      <family val="2"/>
    </font>
    <font>
      <i/>
      <sz val="10"/>
      <name val="Arial"/>
      <family val="2"/>
    </font>
    <font>
      <b/>
      <strike/>
      <sz val="10"/>
      <color rgb="FFFF0000"/>
      <name val="Arial"/>
      <family val="2"/>
    </font>
    <font>
      <b/>
      <i/>
      <u/>
      <sz val="14"/>
      <name val="Arial"/>
      <family val="2"/>
    </font>
    <font>
      <b/>
      <i/>
      <u/>
      <sz val="14"/>
      <color rgb="FFFF0000"/>
      <name val="Arial"/>
      <family val="2"/>
    </font>
    <font>
      <b/>
      <u/>
      <sz val="10"/>
      <color rgb="FFFF0000"/>
      <name val="Arial"/>
      <family val="2"/>
    </font>
    <font>
      <sz val="11"/>
      <color theme="1"/>
      <name val="Calibri"/>
      <family val="2"/>
      <scheme val="minor"/>
    </font>
    <font>
      <strike/>
      <sz val="10"/>
      <color rgb="FF0070C0"/>
      <name val="Arial"/>
      <family val="2"/>
    </font>
    <font>
      <b/>
      <sz val="10"/>
      <color theme="3" tint="0.39997558519241921"/>
      <name val="Arial"/>
      <family val="2"/>
    </font>
    <font>
      <b/>
      <strike/>
      <sz val="10"/>
      <color theme="3" tint="0.39997558519241921"/>
      <name val="Arial"/>
      <family val="2"/>
    </font>
    <font>
      <b/>
      <sz val="10"/>
      <color theme="3" tint="0.39994506668294322"/>
      <name val="Arial"/>
      <family val="2"/>
    </font>
    <font>
      <sz val="12"/>
      <color theme="3" tint="0.39997558519241921"/>
      <name val="Arial"/>
      <family val="2"/>
    </font>
    <font>
      <b/>
      <sz val="14"/>
      <color theme="3" tint="0.39997558519241921"/>
      <name val="Arial"/>
      <family val="2"/>
    </font>
    <font>
      <b/>
      <sz val="18"/>
      <color theme="3" tint="0.39997558519241921"/>
      <name val="Arial"/>
      <family val="2"/>
    </font>
    <font>
      <sz val="10"/>
      <color theme="3" tint="0.39997558519241921"/>
      <name val="Arial"/>
      <family val="2"/>
    </font>
    <font>
      <b/>
      <i/>
      <strike/>
      <sz val="10"/>
      <name val="Arial"/>
      <family val="2"/>
    </font>
    <font>
      <b/>
      <i/>
      <sz val="10"/>
      <color theme="3" tint="0.39997558519241921"/>
      <name val="Arial"/>
      <family val="2"/>
    </font>
    <font>
      <b/>
      <u/>
      <sz val="10"/>
      <name val="Arial"/>
      <family val="2"/>
    </font>
    <font>
      <b/>
      <sz val="16"/>
      <name val="Calibri"/>
      <family val="2"/>
      <scheme val="minor"/>
    </font>
    <font>
      <sz val="16"/>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s>
  <cellStyleXfs count="3">
    <xf numFmtId="0" fontId="0" fillId="0" borderId="0"/>
    <xf numFmtId="0" fontId="2" fillId="0" borderId="0"/>
    <xf numFmtId="9" fontId="57" fillId="0" borderId="0" applyFont="0" applyFill="0" applyBorder="0" applyAlignment="0" applyProtection="0"/>
  </cellStyleXfs>
  <cellXfs count="311">
    <xf numFmtId="0" fontId="0" fillId="0" borderId="0" xfId="0"/>
    <xf numFmtId="0" fontId="0" fillId="0" borderId="0" xfId="0" applyAlignment="1">
      <alignment horizontal="center"/>
    </xf>
    <xf numFmtId="0" fontId="5" fillId="0" borderId="0" xfId="0" applyFont="1"/>
    <xf numFmtId="0" fontId="0" fillId="0" borderId="0" xfId="0" applyAlignment="1">
      <alignment horizontal="center" vertical="center"/>
    </xf>
    <xf numFmtId="0" fontId="2" fillId="0" borderId="4" xfId="0" applyFont="1" applyBorder="1" applyAlignment="1">
      <alignment horizontal="left" vertical="center" wrapText="1" indent="1"/>
    </xf>
    <xf numFmtId="0" fontId="3" fillId="0" borderId="3" xfId="0" applyFont="1" applyBorder="1" applyAlignment="1">
      <alignment horizontal="center" vertical="center" wrapText="1"/>
    </xf>
    <xf numFmtId="0" fontId="1" fillId="0" borderId="0" xfId="0" applyFont="1"/>
    <xf numFmtId="0" fontId="1" fillId="0" borderId="0" xfId="0" applyFont="1" applyAlignment="1">
      <alignment horizontal="left"/>
    </xf>
    <xf numFmtId="0" fontId="1" fillId="0" borderId="0" xfId="0" applyFont="1" applyAlignment="1">
      <alignment horizontal="center"/>
    </xf>
    <xf numFmtId="0" fontId="3" fillId="0" borderId="5" xfId="0" applyFont="1" applyBorder="1" applyAlignment="1">
      <alignment horizontal="center" vertical="center" wrapText="1"/>
    </xf>
    <xf numFmtId="0" fontId="0" fillId="0" borderId="6" xfId="0" applyBorder="1"/>
    <xf numFmtId="0" fontId="3" fillId="0" borderId="7" xfId="0" applyFont="1" applyBorder="1" applyAlignment="1">
      <alignment horizontal="center" vertical="center" wrapText="1"/>
    </xf>
    <xf numFmtId="0" fontId="7" fillId="0" borderId="0" xfId="0" applyFont="1"/>
    <xf numFmtId="0" fontId="3" fillId="0" borderId="8"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8" xfId="0" applyFont="1" applyBorder="1" applyAlignment="1">
      <alignment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20" fontId="4" fillId="0" borderId="14" xfId="0" applyNumberFormat="1" applyFont="1" applyBorder="1" applyAlignment="1">
      <alignment horizontal="left" vertical="center" wrapText="1" indent="1"/>
    </xf>
    <xf numFmtId="0" fontId="4" fillId="0" borderId="14" xfId="0" applyFont="1" applyBorder="1" applyAlignment="1">
      <alignment horizontal="left" vertical="center" wrapText="1" indent="1"/>
    </xf>
    <xf numFmtId="0" fontId="4" fillId="0" borderId="15" xfId="0" applyFont="1" applyBorder="1" applyAlignment="1">
      <alignment horizontal="left" vertical="center" wrapText="1" indent="1"/>
    </xf>
    <xf numFmtId="0" fontId="4" fillId="0" borderId="16" xfId="0" applyFont="1" applyBorder="1" applyAlignment="1">
      <alignment horizontal="left" vertical="center" wrapText="1" inden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12" fillId="0" borderId="9"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1" xfId="0" applyFont="1" applyBorder="1" applyAlignment="1">
      <alignment horizontal="left" vertical="center" wrapText="1" indent="1"/>
    </xf>
    <xf numFmtId="49" fontId="13" fillId="0" borderId="8" xfId="0" applyNumberFormat="1" applyFont="1" applyBorder="1" applyAlignment="1">
      <alignment horizontal="center" vertical="center" wrapText="1"/>
    </xf>
    <xf numFmtId="0" fontId="7" fillId="0" borderId="37" xfId="0" applyFont="1" applyBorder="1" applyAlignment="1">
      <alignment horizontal="center" vertical="center" wrapText="1"/>
    </xf>
    <xf numFmtId="0" fontId="7" fillId="0" borderId="2" xfId="0" applyFont="1" applyBorder="1" applyAlignment="1">
      <alignment horizontal="center" vertical="center" wrapText="1"/>
    </xf>
    <xf numFmtId="20" fontId="4" fillId="0" borderId="15" xfId="0" applyNumberFormat="1" applyFont="1" applyBorder="1" applyAlignment="1">
      <alignment horizontal="left" vertical="center" wrapText="1" inden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20" fontId="4" fillId="0" borderId="14" xfId="0" applyNumberFormat="1" applyFont="1" applyBorder="1" applyAlignment="1">
      <alignment horizontal="left" vertical="center" wrapText="1"/>
    </xf>
    <xf numFmtId="20" fontId="4" fillId="0" borderId="15" xfId="0" applyNumberFormat="1" applyFont="1" applyBorder="1" applyAlignment="1">
      <alignment horizontal="left" vertical="center" wrapText="1"/>
    </xf>
    <xf numFmtId="0" fontId="16" fillId="0" borderId="0" xfId="0" applyFont="1" applyAlignment="1">
      <alignment horizontal="left" vertical="center" wrapText="1" indent="1"/>
    </xf>
    <xf numFmtId="0" fontId="16" fillId="0" borderId="8" xfId="0" applyFont="1" applyBorder="1" applyAlignment="1">
      <alignment horizontal="left" vertical="center" wrapText="1" indent="1"/>
    </xf>
    <xf numFmtId="0" fontId="2" fillId="0" borderId="35" xfId="0" applyFont="1" applyBorder="1" applyAlignment="1">
      <alignment horizontal="left" vertical="center" wrapText="1" indent="1"/>
    </xf>
    <xf numFmtId="0" fontId="9" fillId="0" borderId="17" xfId="0" applyFont="1" applyBorder="1" applyAlignment="1">
      <alignment vertical="center" wrapText="1"/>
    </xf>
    <xf numFmtId="0" fontId="4" fillId="0" borderId="8" xfId="0" applyFont="1" applyBorder="1" applyAlignment="1">
      <alignment horizontal="left" vertical="center" wrapText="1" indent="1"/>
    </xf>
    <xf numFmtId="0" fontId="7" fillId="0" borderId="26" xfId="0" applyFont="1" applyBorder="1" applyAlignment="1">
      <alignment horizontal="center" vertical="center" wrapText="1"/>
    </xf>
    <xf numFmtId="0" fontId="12" fillId="0" borderId="8" xfId="0" applyFont="1" applyBorder="1" applyAlignment="1">
      <alignment horizontal="center" vertical="center" wrapText="1"/>
    </xf>
    <xf numFmtId="0" fontId="0" fillId="0" borderId="0" xfId="0"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38" xfId="0" applyBorder="1" applyAlignment="1">
      <alignment horizontal="center" vertical="center" wrapText="1"/>
    </xf>
    <xf numFmtId="0" fontId="6" fillId="0" borderId="8" xfId="0" applyFont="1" applyBorder="1" applyAlignment="1">
      <alignment horizontal="center" vertical="center" wrapText="1"/>
    </xf>
    <xf numFmtId="0" fontId="22" fillId="0" borderId="39"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3" fillId="0" borderId="0" xfId="0" applyFont="1" applyAlignment="1">
      <alignment horizontal="left" vertical="center" wrapText="1"/>
    </xf>
    <xf numFmtId="1" fontId="24" fillId="0" borderId="1" xfId="0" applyNumberFormat="1" applyFont="1" applyBorder="1" applyAlignment="1">
      <alignment horizontal="center" textRotation="90"/>
    </xf>
    <xf numFmtId="2" fontId="24" fillId="0" borderId="1" xfId="0" applyNumberFormat="1" applyFont="1" applyBorder="1" applyAlignment="1">
      <alignment horizontal="center" textRotation="90" wrapText="1"/>
    </xf>
    <xf numFmtId="49" fontId="24" fillId="0" borderId="1" xfId="0" applyNumberFormat="1" applyFont="1" applyBorder="1" applyAlignment="1">
      <alignment horizontal="left" vertical="center"/>
    </xf>
    <xf numFmtId="4" fontId="24" fillId="0" borderId="1" xfId="0" applyNumberFormat="1" applyFont="1" applyBorder="1" applyAlignment="1">
      <alignment horizontal="center" textRotation="90" wrapText="1"/>
    </xf>
    <xf numFmtId="4" fontId="24" fillId="2" borderId="1" xfId="0" applyNumberFormat="1" applyFont="1" applyFill="1" applyBorder="1" applyAlignment="1">
      <alignment horizontal="center" textRotation="90" wrapText="1"/>
    </xf>
    <xf numFmtId="3" fontId="24" fillId="2" borderId="1" xfId="0" applyNumberFormat="1" applyFont="1" applyFill="1" applyBorder="1" applyAlignment="1">
      <alignment horizontal="center" textRotation="90" wrapText="1"/>
    </xf>
    <xf numFmtId="165" fontId="24" fillId="2" borderId="1" xfId="0" applyNumberFormat="1" applyFont="1" applyFill="1" applyBorder="1" applyAlignment="1">
      <alignment horizontal="center" textRotation="90" wrapText="1"/>
    </xf>
    <xf numFmtId="3" fontId="24" fillId="0" borderId="1" xfId="0" applyNumberFormat="1" applyFont="1" applyBorder="1" applyAlignment="1">
      <alignment horizontal="center" textRotation="90" wrapText="1"/>
    </xf>
    <xf numFmtId="165" fontId="24" fillId="0" borderId="1" xfId="0" applyNumberFormat="1" applyFont="1" applyBorder="1" applyAlignment="1">
      <alignment horizontal="center" textRotation="90" wrapText="1"/>
    </xf>
    <xf numFmtId="0" fontId="25" fillId="0" borderId="0" xfId="0" applyFont="1"/>
    <xf numFmtId="0" fontId="25" fillId="0" borderId="1" xfId="0" applyFont="1" applyBorder="1" applyAlignment="1">
      <alignment horizontal="center"/>
    </xf>
    <xf numFmtId="1" fontId="25" fillId="0" borderId="1" xfId="0" applyNumberFormat="1" applyFont="1" applyBorder="1" applyAlignment="1">
      <alignment horizontal="center"/>
    </xf>
    <xf numFmtId="1" fontId="25" fillId="0" borderId="1" xfId="0" applyNumberFormat="1" applyFont="1" applyBorder="1" applyAlignment="1">
      <alignment horizontal="left"/>
    </xf>
    <xf numFmtId="4" fontId="25" fillId="0" borderId="1" xfId="0" applyNumberFormat="1" applyFont="1" applyBorder="1"/>
    <xf numFmtId="3" fontId="25" fillId="0" borderId="1" xfId="0" applyNumberFormat="1" applyFont="1" applyBorder="1"/>
    <xf numFmtId="0" fontId="25" fillId="0" borderId="0" xfId="0" applyFont="1" applyAlignment="1">
      <alignment horizontal="center"/>
    </xf>
    <xf numFmtId="4" fontId="25" fillId="0" borderId="0" xfId="0" applyNumberFormat="1" applyFont="1"/>
    <xf numFmtId="3" fontId="25" fillId="0" borderId="0" xfId="0" applyNumberFormat="1" applyFont="1"/>
    <xf numFmtId="165" fontId="25" fillId="0" borderId="0" xfId="0" applyNumberFormat="1" applyFont="1" applyAlignment="1">
      <alignment horizontal="center"/>
    </xf>
    <xf numFmtId="0" fontId="5" fillId="0" borderId="22" xfId="0" applyFont="1" applyBorder="1" applyAlignment="1">
      <alignment horizontal="left" vertical="center" wrapText="1"/>
    </xf>
    <xf numFmtId="0" fontId="5" fillId="0" borderId="8" xfId="0" applyFont="1" applyBorder="1" applyAlignment="1">
      <alignment horizontal="left"/>
    </xf>
    <xf numFmtId="0" fontId="26" fillId="0" borderId="1" xfId="0" applyFont="1" applyBorder="1" applyAlignment="1">
      <alignment vertical="top"/>
    </xf>
    <xf numFmtId="0" fontId="26" fillId="0" borderId="1" xfId="0" applyFont="1" applyBorder="1" applyAlignment="1">
      <alignment horizontal="center" vertical="top"/>
    </xf>
    <xf numFmtId="0" fontId="27" fillId="0" borderId="0" xfId="0" applyFont="1" applyAlignment="1">
      <alignment vertical="top"/>
    </xf>
    <xf numFmtId="0" fontId="27" fillId="0" borderId="1" xfId="0" applyFont="1" applyBorder="1" applyAlignment="1">
      <alignment horizontal="left" vertical="top" wrapText="1"/>
    </xf>
    <xf numFmtId="0" fontId="27" fillId="0" borderId="1" xfId="0" applyFont="1" applyBorder="1" applyAlignment="1">
      <alignment horizontal="center" vertical="top" wrapText="1"/>
    </xf>
    <xf numFmtId="0" fontId="27" fillId="3" borderId="1" xfId="1" applyFont="1" applyFill="1" applyBorder="1" applyAlignment="1">
      <alignment horizontal="left" vertical="top" wrapText="1"/>
    </xf>
    <xf numFmtId="0" fontId="27" fillId="3" borderId="1" xfId="0" applyFont="1" applyFill="1" applyBorder="1" applyAlignment="1">
      <alignment horizontal="left" vertical="top" wrapText="1"/>
    </xf>
    <xf numFmtId="0" fontId="27" fillId="3" borderId="0" xfId="0" applyFont="1" applyFill="1"/>
    <xf numFmtId="0" fontId="27" fillId="3" borderId="1" xfId="0" applyFont="1" applyFill="1" applyBorder="1" applyAlignment="1">
      <alignment horizontal="left" vertical="center" wrapText="1"/>
    </xf>
    <xf numFmtId="0" fontId="27" fillId="0" borderId="1" xfId="0" applyFont="1" applyBorder="1" applyAlignment="1">
      <alignment vertical="top" wrapText="1"/>
    </xf>
    <xf numFmtId="0" fontId="27" fillId="2" borderId="1" xfId="0" applyFont="1" applyFill="1" applyBorder="1" applyAlignment="1">
      <alignment horizontal="left" vertical="top" wrapText="1"/>
    </xf>
    <xf numFmtId="0" fontId="28" fillId="2" borderId="1" xfId="0" applyFont="1" applyFill="1" applyBorder="1" applyAlignment="1">
      <alignment horizontal="left" vertical="top" wrapText="1"/>
    </xf>
    <xf numFmtId="0" fontId="27" fillId="2" borderId="1" xfId="0" applyFont="1" applyFill="1" applyBorder="1" applyAlignment="1">
      <alignment horizontal="center" vertical="top" wrapText="1"/>
    </xf>
    <xf numFmtId="0" fontId="27" fillId="3" borderId="0" xfId="1" applyFont="1" applyFill="1" applyAlignment="1">
      <alignment vertical="top"/>
    </xf>
    <xf numFmtId="0" fontId="27" fillId="0" borderId="0" xfId="0" applyFont="1"/>
    <xf numFmtId="0" fontId="28" fillId="3" borderId="1" xfId="0" applyFont="1" applyFill="1" applyBorder="1" applyAlignment="1">
      <alignment vertical="top" wrapText="1"/>
    </xf>
    <xf numFmtId="0" fontId="27" fillId="3" borderId="0" xfId="0" applyFont="1" applyFill="1" applyAlignment="1">
      <alignment vertical="top"/>
    </xf>
    <xf numFmtId="0" fontId="2" fillId="0" borderId="8" xfId="0" applyFont="1" applyBorder="1" applyAlignment="1">
      <alignment horizontal="left" vertical="center" wrapText="1" indent="1"/>
    </xf>
    <xf numFmtId="0" fontId="19" fillId="0" borderId="41" xfId="0" applyFont="1" applyBorder="1"/>
    <xf numFmtId="0" fontId="0" fillId="0" borderId="41" xfId="0" applyBorder="1"/>
    <xf numFmtId="0" fontId="0" fillId="0" borderId="41" xfId="0" applyBorder="1" applyAlignment="1">
      <alignment horizontal="center"/>
    </xf>
    <xf numFmtId="0" fontId="0" fillId="0" borderId="27" xfId="0" applyBorder="1"/>
    <xf numFmtId="0" fontId="19" fillId="0" borderId="42" xfId="0" applyFont="1" applyBorder="1"/>
    <xf numFmtId="0" fontId="0" fillId="0" borderId="31" xfId="0" applyBorder="1"/>
    <xf numFmtId="0" fontId="3" fillId="0" borderId="46" xfId="0" applyFont="1" applyBorder="1" applyAlignment="1">
      <alignment horizontal="center" vertical="center" wrapText="1"/>
    </xf>
    <xf numFmtId="20" fontId="4" fillId="0" borderId="47" xfId="0" applyNumberFormat="1" applyFont="1" applyBorder="1" applyAlignment="1">
      <alignment horizontal="left" vertical="center" wrapText="1"/>
    </xf>
    <xf numFmtId="0" fontId="12" fillId="0" borderId="48" xfId="0" applyFont="1" applyBorder="1" applyAlignment="1">
      <alignment horizontal="center" vertical="center" wrapText="1"/>
    </xf>
    <xf numFmtId="0" fontId="2" fillId="0" borderId="38" xfId="0" applyFont="1" applyBorder="1" applyAlignment="1">
      <alignment horizontal="left" vertical="center" wrapText="1"/>
    </xf>
    <xf numFmtId="20" fontId="34" fillId="0" borderId="16" xfId="0" applyNumberFormat="1" applyFont="1" applyBorder="1" applyAlignment="1">
      <alignment horizontal="left" vertical="center" wrapText="1" indent="1"/>
    </xf>
    <xf numFmtId="0" fontId="35" fillId="0" borderId="12" xfId="0" applyFont="1" applyBorder="1" applyAlignment="1">
      <alignment horizontal="center" vertical="center" wrapText="1"/>
    </xf>
    <xf numFmtId="0" fontId="36" fillId="0" borderId="9" xfId="0" applyFont="1" applyBorder="1" applyAlignment="1">
      <alignment horizontal="center" vertical="center" wrapText="1"/>
    </xf>
    <xf numFmtId="0" fontId="36" fillId="0" borderId="1" xfId="0" applyFont="1" applyBorder="1" applyAlignment="1">
      <alignment horizontal="center" vertical="center" wrapText="1"/>
    </xf>
    <xf numFmtId="0" fontId="39" fillId="0" borderId="16" xfId="0" applyFont="1" applyBorder="1" applyAlignment="1">
      <alignment horizontal="left" vertical="center" wrapText="1"/>
    </xf>
    <xf numFmtId="0" fontId="3" fillId="0" borderId="50" xfId="0" applyFont="1" applyBorder="1" applyAlignment="1">
      <alignment horizontal="center" vertical="center" wrapText="1"/>
    </xf>
    <xf numFmtId="0" fontId="36" fillId="0" borderId="12" xfId="0" applyFont="1" applyBorder="1" applyAlignment="1">
      <alignment horizontal="center" vertical="center" wrapText="1"/>
    </xf>
    <xf numFmtId="0" fontId="41" fillId="0" borderId="8" xfId="0" applyFont="1" applyBorder="1" applyAlignment="1">
      <alignment horizontal="left" vertical="center" wrapText="1" indent="1"/>
    </xf>
    <xf numFmtId="20" fontId="34" fillId="0" borderId="8" xfId="0" applyNumberFormat="1" applyFont="1" applyBorder="1" applyAlignment="1">
      <alignment horizontal="left" vertical="center" wrapText="1" indent="1"/>
    </xf>
    <xf numFmtId="0" fontId="0" fillId="0" borderId="0" xfId="0" applyAlignment="1">
      <alignment horizontal="left" wrapText="1"/>
    </xf>
    <xf numFmtId="0" fontId="17" fillId="0" borderId="0" xfId="0" applyFont="1"/>
    <xf numFmtId="20" fontId="34" fillId="0" borderId="14" xfId="0" applyNumberFormat="1" applyFont="1" applyBorder="1" applyAlignment="1">
      <alignment horizontal="left" vertical="center" wrapText="1" indent="1"/>
    </xf>
    <xf numFmtId="20" fontId="34" fillId="0" borderId="15" xfId="0" applyNumberFormat="1" applyFont="1" applyBorder="1" applyAlignment="1">
      <alignment horizontal="left" vertical="center" wrapText="1" indent="1"/>
    </xf>
    <xf numFmtId="0" fontId="36" fillId="0" borderId="48" xfId="0" applyFont="1" applyBorder="1" applyAlignment="1">
      <alignment horizontal="center" vertical="center" wrapText="1"/>
    </xf>
    <xf numFmtId="0" fontId="36" fillId="0" borderId="49" xfId="0" applyFont="1" applyBorder="1" applyAlignment="1">
      <alignment horizontal="center" vertical="center" wrapText="1"/>
    </xf>
    <xf numFmtId="0" fontId="36" fillId="0" borderId="36"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53" xfId="0" applyFont="1" applyBorder="1" applyAlignment="1">
      <alignment horizontal="center" vertical="center" wrapText="1"/>
    </xf>
    <xf numFmtId="0" fontId="2" fillId="0" borderId="54" xfId="0" applyFont="1" applyBorder="1" applyAlignment="1">
      <alignment horizontal="left" vertical="center" wrapText="1" indent="1"/>
    </xf>
    <xf numFmtId="0" fontId="47" fillId="0" borderId="0" xfId="0" applyFont="1"/>
    <xf numFmtId="0" fontId="47" fillId="0" borderId="0" xfId="0" applyFont="1" applyAlignment="1">
      <alignment horizontal="center" vertical="center"/>
    </xf>
    <xf numFmtId="0" fontId="51" fillId="0" borderId="9" xfId="0" applyFont="1" applyBorder="1" applyAlignment="1">
      <alignment horizontal="center" vertical="center" wrapText="1"/>
    </xf>
    <xf numFmtId="0" fontId="51" fillId="0" borderId="1" xfId="0" applyFont="1" applyBorder="1" applyAlignment="1">
      <alignment horizontal="center" vertical="center" wrapText="1"/>
    </xf>
    <xf numFmtId="0" fontId="51" fillId="0" borderId="12" xfId="0" applyFont="1" applyBorder="1" applyAlignment="1">
      <alignment horizontal="center" vertical="center" wrapText="1"/>
    </xf>
    <xf numFmtId="20" fontId="2" fillId="0" borderId="14" xfId="0" applyNumberFormat="1" applyFont="1" applyBorder="1" applyAlignment="1">
      <alignment horizontal="left" vertical="center" wrapText="1"/>
    </xf>
    <xf numFmtId="20" fontId="2" fillId="0" borderId="15" xfId="0" applyNumberFormat="1" applyFont="1" applyBorder="1" applyAlignment="1">
      <alignment horizontal="left" vertical="center" wrapText="1"/>
    </xf>
    <xf numFmtId="20" fontId="2" fillId="0" borderId="47" xfId="0" applyNumberFormat="1" applyFont="1" applyBorder="1" applyAlignment="1">
      <alignment horizontal="left" vertical="center" wrapText="1"/>
    </xf>
    <xf numFmtId="0" fontId="51" fillId="0" borderId="48" xfId="0" applyFont="1" applyBorder="1" applyAlignment="1">
      <alignment horizontal="center" vertical="center" wrapText="1"/>
    </xf>
    <xf numFmtId="20" fontId="2" fillId="0" borderId="14" xfId="0" applyNumberFormat="1" applyFont="1" applyBorder="1" applyAlignment="1">
      <alignment horizontal="left" vertical="center" wrapText="1" indent="1"/>
    </xf>
    <xf numFmtId="20" fontId="2" fillId="0" borderId="15" xfId="0" applyNumberFormat="1" applyFont="1" applyBorder="1" applyAlignment="1">
      <alignment horizontal="left" vertical="center" wrapText="1" indent="1"/>
    </xf>
    <xf numFmtId="20" fontId="2" fillId="0" borderId="16" xfId="0" applyNumberFormat="1" applyFont="1" applyBorder="1" applyAlignment="1">
      <alignment horizontal="left" vertical="center" wrapText="1" indent="1"/>
    </xf>
    <xf numFmtId="0" fontId="2" fillId="0" borderId="14" xfId="0" applyFont="1" applyBorder="1" applyAlignment="1">
      <alignment horizontal="left" vertical="center" wrapText="1" indent="1"/>
    </xf>
    <xf numFmtId="0" fontId="2" fillId="0" borderId="15" xfId="0" applyFont="1" applyBorder="1" applyAlignment="1">
      <alignment horizontal="left" vertical="center" wrapText="1" indent="1"/>
    </xf>
    <xf numFmtId="0" fontId="2" fillId="0" borderId="16" xfId="0" applyFont="1" applyBorder="1" applyAlignment="1">
      <alignment horizontal="left" vertical="center" wrapText="1" indent="1"/>
    </xf>
    <xf numFmtId="0" fontId="51" fillId="0" borderId="36" xfId="0" applyFont="1" applyBorder="1" applyAlignment="1">
      <alignment horizontal="center" vertical="center" wrapText="1"/>
    </xf>
    <xf numFmtId="0" fontId="48" fillId="0" borderId="37" xfId="0" applyFont="1" applyBorder="1" applyAlignment="1">
      <alignment horizontal="center" vertical="center" wrapText="1"/>
    </xf>
    <xf numFmtId="0" fontId="48" fillId="0" borderId="55" xfId="0" applyFont="1" applyBorder="1" applyAlignment="1">
      <alignment horizontal="center" vertical="center" wrapText="1"/>
    </xf>
    <xf numFmtId="0" fontId="25" fillId="0" borderId="8" xfId="0" applyFont="1" applyBorder="1" applyAlignment="1">
      <alignment horizontal="left"/>
    </xf>
    <xf numFmtId="0" fontId="2" fillId="0" borderId="38" xfId="0" applyFont="1" applyBorder="1" applyAlignment="1">
      <alignment horizontal="left" vertical="center" wrapText="1" indent="1"/>
    </xf>
    <xf numFmtId="0" fontId="51" fillId="0" borderId="49" xfId="0" applyFont="1" applyBorder="1" applyAlignment="1">
      <alignment horizontal="center" vertical="center" wrapText="1"/>
    </xf>
    <xf numFmtId="0" fontId="47" fillId="0" borderId="40" xfId="0" applyFont="1" applyBorder="1"/>
    <xf numFmtId="0" fontId="47" fillId="0" borderId="41" xfId="0" applyFont="1" applyBorder="1"/>
    <xf numFmtId="0" fontId="47" fillId="0" borderId="41" xfId="0" applyFont="1" applyBorder="1" applyAlignment="1">
      <alignment horizontal="center"/>
    </xf>
    <xf numFmtId="0" fontId="47" fillId="0" borderId="27" xfId="0" applyFont="1" applyBorder="1"/>
    <xf numFmtId="0" fontId="48" fillId="0" borderId="42" xfId="0" applyFont="1" applyBorder="1"/>
    <xf numFmtId="0" fontId="48" fillId="0" borderId="0" xfId="0" applyFont="1"/>
    <xf numFmtId="0" fontId="49" fillId="0" borderId="0" xfId="0" applyFont="1"/>
    <xf numFmtId="0" fontId="49" fillId="0" borderId="0" xfId="0" applyFont="1" applyAlignment="1">
      <alignment horizontal="left"/>
    </xf>
    <xf numFmtId="0" fontId="49" fillId="0" borderId="0" xfId="0" applyFont="1" applyAlignment="1">
      <alignment horizontal="center"/>
    </xf>
    <xf numFmtId="0" fontId="47" fillId="0" borderId="31" xfId="0" applyFont="1" applyBorder="1"/>
    <xf numFmtId="0" fontId="47" fillId="0" borderId="56" xfId="0" applyFont="1" applyBorder="1"/>
    <xf numFmtId="0" fontId="47" fillId="0" borderId="42" xfId="0" applyFont="1" applyBorder="1"/>
    <xf numFmtId="0" fontId="47" fillId="0" borderId="0" xfId="0" applyFont="1" applyAlignment="1">
      <alignment horizontal="center"/>
    </xf>
    <xf numFmtId="0" fontId="62" fillId="0" borderId="9" xfId="0" applyFont="1" applyBorder="1" applyAlignment="1">
      <alignment horizontal="center" vertical="center" wrapText="1"/>
    </xf>
    <xf numFmtId="166" fontId="25" fillId="0" borderId="0" xfId="2" applyNumberFormat="1" applyFont="1"/>
    <xf numFmtId="0" fontId="30" fillId="0" borderId="43" xfId="0" applyFont="1" applyBorder="1" applyAlignment="1">
      <alignment horizontal="left" vertical="center" wrapText="1"/>
    </xf>
    <xf numFmtId="0" fontId="30" fillId="0" borderId="44" xfId="0" applyFont="1" applyBorder="1" applyAlignment="1">
      <alignment horizontal="left" vertical="center" wrapText="1"/>
    </xf>
    <xf numFmtId="0" fontId="30" fillId="0" borderId="45" xfId="0" applyFont="1" applyBorder="1" applyAlignment="1">
      <alignment horizontal="left" vertical="center" wrapText="1"/>
    </xf>
    <xf numFmtId="0" fontId="21" fillId="0" borderId="17" xfId="0" applyFont="1" applyBorder="1" applyAlignment="1">
      <alignment horizontal="center" vertical="center" textRotation="90" wrapText="1"/>
    </xf>
    <xf numFmtId="0" fontId="21" fillId="0" borderId="21" xfId="0" applyFont="1" applyBorder="1" applyAlignment="1">
      <alignment horizontal="center" vertical="center" textRotation="90" wrapText="1"/>
    </xf>
    <xf numFmtId="0" fontId="21" fillId="0" borderId="22" xfId="0" applyFont="1" applyBorder="1" applyAlignment="1">
      <alignment horizontal="center" vertical="center" textRotation="90" wrapText="1"/>
    </xf>
    <xf numFmtId="0" fontId="20" fillId="0" borderId="17" xfId="0" applyFont="1" applyBorder="1" applyAlignment="1">
      <alignment horizontal="center" vertical="center" textRotation="90" wrapText="1"/>
    </xf>
    <xf numFmtId="0" fontId="20" fillId="0" borderId="21" xfId="0" applyFont="1" applyBorder="1" applyAlignment="1">
      <alignment horizontal="center" vertical="center" textRotation="90" wrapText="1"/>
    </xf>
    <xf numFmtId="0" fontId="20" fillId="0" borderId="22" xfId="0" applyFont="1" applyBorder="1" applyAlignment="1">
      <alignment horizontal="center" vertical="center" textRotation="90" wrapText="1"/>
    </xf>
    <xf numFmtId="0" fontId="7" fillId="0" borderId="11" xfId="0" applyFont="1" applyBorder="1" applyAlignment="1">
      <alignment horizontal="center" vertical="center" wrapText="1"/>
    </xf>
    <xf numFmtId="0" fontId="1" fillId="0" borderId="0" xfId="0" applyFont="1" applyAlignment="1">
      <alignment horizontal="center"/>
    </xf>
    <xf numFmtId="0" fontId="16" fillId="0" borderId="17" xfId="0" applyFont="1" applyBorder="1" applyAlignment="1">
      <alignment horizontal="left" vertical="center" wrapText="1"/>
    </xf>
    <xf numFmtId="0" fontId="16" fillId="0" borderId="21" xfId="0" applyFont="1" applyBorder="1" applyAlignment="1">
      <alignment horizontal="left" vertical="center" wrapText="1"/>
    </xf>
    <xf numFmtId="0" fontId="16" fillId="0" borderId="22" xfId="0" applyFont="1" applyBorder="1" applyAlignment="1">
      <alignment horizontal="left" vertical="center" wrapText="1"/>
    </xf>
    <xf numFmtId="1" fontId="7" fillId="0" borderId="10" xfId="0" applyNumberFormat="1" applyFont="1" applyBorder="1" applyAlignment="1">
      <alignment horizontal="center" vertical="center" wrapText="1"/>
    </xf>
    <xf numFmtId="1" fontId="7" fillId="0" borderId="11" xfId="0" applyNumberFormat="1" applyFont="1" applyBorder="1" applyAlignment="1">
      <alignment horizontal="center" vertical="center" wrapText="1"/>
    </xf>
    <xf numFmtId="0" fontId="6" fillId="0" borderId="32" xfId="0" applyFont="1" applyBorder="1" applyAlignment="1">
      <alignment horizontal="center" vertical="center" wrapText="1"/>
    </xf>
    <xf numFmtId="0" fontId="6" fillId="0" borderId="26" xfId="0" applyFont="1" applyBorder="1" applyAlignment="1">
      <alignment horizontal="center" vertical="center" wrapText="1"/>
    </xf>
    <xf numFmtId="0" fontId="16" fillId="0" borderId="0" xfId="0" applyFont="1" applyAlignment="1">
      <alignment horizontal="left" vertical="center" wrapText="1"/>
    </xf>
    <xf numFmtId="0" fontId="7" fillId="0" borderId="10" xfId="0" applyFont="1" applyBorder="1" applyAlignment="1">
      <alignment horizontal="center" vertical="center" wrapText="1"/>
    </xf>
    <xf numFmtId="0" fontId="7" fillId="0" borderId="13" xfId="0" applyFont="1" applyBorder="1" applyAlignment="1">
      <alignment horizontal="center" vertical="center" wrapText="1"/>
    </xf>
    <xf numFmtId="0" fontId="21" fillId="0" borderId="23" xfId="0" applyFont="1" applyBorder="1" applyAlignment="1">
      <alignment horizontal="center" vertical="center" textRotation="90" wrapText="1"/>
    </xf>
    <xf numFmtId="0" fontId="21" fillId="0" borderId="24" xfId="0" applyFont="1" applyBorder="1" applyAlignment="1">
      <alignment horizontal="center" vertical="center" textRotation="90" wrapText="1"/>
    </xf>
    <xf numFmtId="0" fontId="20" fillId="0" borderId="23" xfId="0" applyFont="1" applyBorder="1" applyAlignment="1">
      <alignment horizontal="center" vertical="center" textRotation="90" wrapText="1"/>
    </xf>
    <xf numFmtId="0" fontId="20" fillId="0" borderId="24" xfId="0" applyFont="1" applyBorder="1" applyAlignment="1">
      <alignment horizontal="center" vertical="center" textRotation="90" wrapText="1"/>
    </xf>
    <xf numFmtId="1" fontId="14" fillId="0" borderId="27" xfId="0" applyNumberFormat="1" applyFont="1" applyBorder="1" applyAlignment="1">
      <alignment horizontal="center" vertical="center" wrapText="1"/>
    </xf>
    <xf numFmtId="1" fontId="14" fillId="0" borderId="31" xfId="0" applyNumberFormat="1" applyFont="1" applyBorder="1" applyAlignment="1">
      <alignment horizontal="center" vertical="center" wrapText="1"/>
    </xf>
    <xf numFmtId="1" fontId="14" fillId="0" borderId="21" xfId="0" applyNumberFormat="1" applyFont="1" applyBorder="1" applyAlignment="1">
      <alignment horizontal="center" vertical="center" wrapText="1"/>
    </xf>
    <xf numFmtId="0" fontId="16" fillId="0" borderId="40" xfId="0" applyFont="1" applyBorder="1" applyAlignment="1">
      <alignment horizontal="left" vertical="center" wrapText="1"/>
    </xf>
    <xf numFmtId="0" fontId="16" fillId="0" borderId="42" xfId="0" applyFont="1" applyBorder="1" applyAlignment="1">
      <alignment horizontal="left" vertical="center" wrapText="1"/>
    </xf>
    <xf numFmtId="0" fontId="16" fillId="0" borderId="43" xfId="0" applyFont="1" applyBorder="1" applyAlignment="1">
      <alignment horizontal="left" vertical="center" wrapText="1"/>
    </xf>
    <xf numFmtId="1" fontId="7" fillId="0" borderId="18" xfId="0" applyNumberFormat="1" applyFont="1" applyBorder="1" applyAlignment="1">
      <alignment horizontal="center" vertical="center" wrapText="1"/>
    </xf>
    <xf numFmtId="1" fontId="7" fillId="0" borderId="19" xfId="0" applyNumberFormat="1" applyFont="1" applyBorder="1" applyAlignment="1">
      <alignment horizontal="center" vertical="center" wrapText="1"/>
    </xf>
    <xf numFmtId="1" fontId="7" fillId="0" borderId="20" xfId="0" applyNumberFormat="1" applyFont="1" applyBorder="1" applyAlignment="1">
      <alignment horizontal="center" vertical="center" wrapText="1"/>
    </xf>
    <xf numFmtId="0" fontId="16" fillId="0" borderId="23" xfId="0" applyFont="1" applyBorder="1" applyAlignment="1">
      <alignment horizontal="left" vertical="center" wrapText="1"/>
    </xf>
    <xf numFmtId="0" fontId="16" fillId="0" borderId="24" xfId="0" applyFont="1" applyBorder="1" applyAlignment="1">
      <alignment horizontal="left" vertical="center" wrapText="1"/>
    </xf>
    <xf numFmtId="0" fontId="16" fillId="0" borderId="25" xfId="0" applyFont="1" applyBorder="1" applyAlignment="1">
      <alignment horizontal="left" vertical="center" wrapText="1"/>
    </xf>
    <xf numFmtId="0" fontId="41" fillId="0" borderId="17" xfId="0" applyFont="1" applyBorder="1" applyAlignment="1">
      <alignment horizontal="left" vertical="center" wrapText="1"/>
    </xf>
    <xf numFmtId="0" fontId="41" fillId="0" borderId="21" xfId="0" applyFont="1" applyBorder="1" applyAlignment="1">
      <alignment horizontal="left" vertical="center" wrapText="1"/>
    </xf>
    <xf numFmtId="0" fontId="41" fillId="0" borderId="22" xfId="0" applyFont="1" applyBorder="1" applyAlignment="1">
      <alignment horizontal="left" vertical="center" wrapText="1"/>
    </xf>
    <xf numFmtId="1" fontId="44" fillId="0" borderId="10" xfId="0" applyNumberFormat="1" applyFont="1" applyBorder="1" applyAlignment="1">
      <alignment horizontal="center" vertical="center" wrapText="1"/>
    </xf>
    <xf numFmtId="1" fontId="44" fillId="0" borderId="11" xfId="0" applyNumberFormat="1" applyFont="1" applyBorder="1" applyAlignment="1">
      <alignment horizontal="center" vertical="center" wrapText="1"/>
    </xf>
    <xf numFmtId="1" fontId="44" fillId="0" borderId="13" xfId="0" applyNumberFormat="1" applyFont="1" applyBorder="1" applyAlignment="1">
      <alignment horizontal="center" vertical="center" wrapText="1"/>
    </xf>
    <xf numFmtId="0" fontId="5" fillId="0" borderId="17"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5" fillId="0" borderId="23" xfId="0" applyFont="1" applyBorder="1" applyAlignment="1">
      <alignment horizontal="left" vertical="center" wrapText="1"/>
    </xf>
    <xf numFmtId="0" fontId="5" fillId="0" borderId="24" xfId="0" applyFont="1" applyBorder="1" applyAlignment="1">
      <alignment horizontal="left" vertical="center" wrapText="1"/>
    </xf>
    <xf numFmtId="0" fontId="5" fillId="0" borderId="50" xfId="0" applyFont="1" applyBorder="1" applyAlignment="1">
      <alignment horizontal="left" vertical="center" wrapText="1"/>
    </xf>
    <xf numFmtId="0" fontId="5" fillId="0" borderId="25" xfId="0" applyFont="1" applyBorder="1" applyAlignment="1">
      <alignment horizontal="left" vertical="center" wrapText="1"/>
    </xf>
    <xf numFmtId="0" fontId="14" fillId="0" borderId="17" xfId="0" applyFont="1" applyBorder="1" applyAlignment="1" applyProtection="1">
      <alignment horizontal="center" vertical="center" wrapText="1"/>
      <protection hidden="1"/>
    </xf>
    <xf numFmtId="0" fontId="14" fillId="0" borderId="21" xfId="0" applyFont="1" applyBorder="1" applyAlignment="1" applyProtection="1">
      <alignment horizontal="center" vertical="center" wrapText="1"/>
      <protection hidden="1"/>
    </xf>
    <xf numFmtId="0" fontId="14" fillId="0" borderId="22" xfId="0" applyFont="1" applyBorder="1" applyAlignment="1" applyProtection="1">
      <alignment horizontal="center" vertical="center" wrapText="1"/>
      <protection hidden="1"/>
    </xf>
    <xf numFmtId="0" fontId="11" fillId="0" borderId="17" xfId="0" applyFont="1" applyBorder="1" applyAlignment="1">
      <alignment horizontal="left" vertical="center" wrapText="1"/>
    </xf>
    <xf numFmtId="0" fontId="11" fillId="0" borderId="21" xfId="0" applyFont="1" applyBorder="1" applyAlignment="1">
      <alignment horizontal="left" vertical="center" wrapText="1"/>
    </xf>
    <xf numFmtId="0" fontId="11" fillId="0" borderId="22" xfId="0" applyFont="1" applyBorder="1" applyAlignment="1">
      <alignment horizontal="left" vertical="center" wrapText="1"/>
    </xf>
    <xf numFmtId="0" fontId="45" fillId="0" borderId="17" xfId="0" applyFont="1" applyBorder="1" applyAlignment="1">
      <alignment horizontal="left" vertical="center" wrapText="1"/>
    </xf>
    <xf numFmtId="0" fontId="45" fillId="0" borderId="21" xfId="0" applyFont="1" applyBorder="1" applyAlignment="1">
      <alignment horizontal="left" vertical="center" wrapText="1"/>
    </xf>
    <xf numFmtId="0" fontId="45" fillId="0" borderId="22" xfId="0" applyFont="1" applyBorder="1" applyAlignment="1">
      <alignment horizontal="left" vertical="center" wrapText="1"/>
    </xf>
    <xf numFmtId="0" fontId="37" fillId="0" borderId="17" xfId="0" applyFont="1" applyBorder="1" applyAlignment="1">
      <alignment horizontal="left" vertical="center" wrapText="1"/>
    </xf>
    <xf numFmtId="0" fontId="19" fillId="0" borderId="42" xfId="0" applyFont="1" applyBorder="1" applyAlignment="1">
      <alignment horizontal="left" wrapText="1"/>
    </xf>
    <xf numFmtId="0" fontId="19" fillId="0" borderId="0" xfId="0" applyFont="1" applyAlignment="1">
      <alignment horizontal="left" wrapText="1"/>
    </xf>
    <xf numFmtId="0" fontId="19" fillId="0" borderId="31" xfId="0" applyFont="1" applyBorder="1" applyAlignment="1">
      <alignment horizontal="left" wrapText="1"/>
    </xf>
    <xf numFmtId="0" fontId="18" fillId="0" borderId="40" xfId="0" applyFont="1" applyBorder="1" applyAlignment="1">
      <alignment horizontal="left"/>
    </xf>
    <xf numFmtId="0" fontId="18" fillId="0" borderId="41" xfId="0" applyFont="1" applyBorder="1" applyAlignment="1">
      <alignment horizontal="left"/>
    </xf>
    <xf numFmtId="0" fontId="19" fillId="0" borderId="42" xfId="0" applyFont="1" applyBorder="1" applyAlignment="1">
      <alignment horizontal="left"/>
    </xf>
    <xf numFmtId="0" fontId="19" fillId="0" borderId="0" xfId="0" applyFont="1" applyAlignment="1">
      <alignment horizontal="left"/>
    </xf>
    <xf numFmtId="0" fontId="19" fillId="0" borderId="31" xfId="0" applyFont="1" applyBorder="1" applyAlignment="1">
      <alignment horizontal="left"/>
    </xf>
    <xf numFmtId="164" fontId="13" fillId="0" borderId="0" xfId="0" applyNumberFormat="1" applyFont="1" applyAlignment="1">
      <alignment horizontal="right" vertical="center" wrapText="1"/>
    </xf>
    <xf numFmtId="0" fontId="21" fillId="0" borderId="25" xfId="0" applyFont="1" applyBorder="1" applyAlignment="1">
      <alignment horizontal="center" vertical="center" textRotation="90" wrapText="1"/>
    </xf>
    <xf numFmtId="0" fontId="20" fillId="0" borderId="25" xfId="0" applyFont="1" applyBorder="1" applyAlignment="1">
      <alignment horizontal="center" vertical="center" textRotation="90" wrapText="1"/>
    </xf>
    <xf numFmtId="1" fontId="14" fillId="0" borderId="24" xfId="0" applyNumberFormat="1" applyFont="1" applyBorder="1" applyAlignment="1" applyProtection="1">
      <alignment horizontal="center" vertical="center" wrapText="1"/>
      <protection hidden="1"/>
    </xf>
    <xf numFmtId="0" fontId="47" fillId="0" borderId="43" xfId="0" applyFont="1" applyBorder="1" applyAlignment="1">
      <alignment horizontal="left" vertical="center" wrapText="1"/>
    </xf>
    <xf numFmtId="0" fontId="47" fillId="0" borderId="44" xfId="0" applyFont="1" applyBorder="1" applyAlignment="1">
      <alignment horizontal="left" vertical="center" wrapText="1"/>
    </xf>
    <xf numFmtId="0" fontId="47" fillId="0" borderId="45" xfId="0" applyFont="1" applyBorder="1" applyAlignment="1">
      <alignment horizontal="left" vertical="center" wrapText="1"/>
    </xf>
    <xf numFmtId="0" fontId="48" fillId="0" borderId="42" xfId="0" applyFont="1" applyBorder="1" applyAlignment="1">
      <alignment horizontal="left"/>
    </xf>
    <xf numFmtId="0" fontId="48" fillId="0" borderId="0" xfId="0" applyFont="1" applyAlignment="1">
      <alignment horizontal="left"/>
    </xf>
    <xf numFmtId="0" fontId="48" fillId="0" borderId="11" xfId="0" applyFont="1" applyBorder="1" applyAlignment="1">
      <alignment horizontal="center" vertical="center" wrapText="1"/>
    </xf>
    <xf numFmtId="0" fontId="48" fillId="0" borderId="13" xfId="0" applyFont="1" applyBorder="1" applyAlignment="1">
      <alignment horizontal="center" vertical="center" wrapText="1"/>
    </xf>
    <xf numFmtId="1" fontId="13" fillId="0" borderId="46" xfId="0" applyNumberFormat="1" applyFont="1" applyBorder="1" applyAlignment="1" applyProtection="1">
      <alignment horizontal="center" vertical="center" wrapText="1"/>
      <protection hidden="1"/>
    </xf>
    <xf numFmtId="1" fontId="13" fillId="0" borderId="24" xfId="0" applyNumberFormat="1" applyFont="1" applyBorder="1" applyAlignment="1" applyProtection="1">
      <alignment horizontal="center" vertical="center" wrapText="1"/>
      <protection hidden="1"/>
    </xf>
    <xf numFmtId="0" fontId="25" fillId="0" borderId="21" xfId="0" applyFont="1" applyBorder="1" applyAlignment="1">
      <alignment horizontal="left" vertical="center" wrapText="1"/>
    </xf>
    <xf numFmtId="0" fontId="25" fillId="0" borderId="22" xfId="0" applyFont="1" applyBorder="1" applyAlignment="1">
      <alignment horizontal="left" vertical="center" wrapText="1"/>
    </xf>
    <xf numFmtId="0" fontId="48" fillId="0" borderId="10" xfId="0" applyFont="1" applyBorder="1" applyAlignment="1">
      <alignment horizontal="center" vertical="center" wrapText="1"/>
    </xf>
    <xf numFmtId="0" fontId="64" fillId="0" borderId="17" xfId="0" applyFont="1" applyBorder="1" applyAlignment="1" applyProtection="1">
      <alignment horizontal="center" vertical="center" wrapText="1"/>
      <protection hidden="1"/>
    </xf>
    <xf numFmtId="0" fontId="64" fillId="0" borderId="21" xfId="0" applyFont="1" applyBorder="1" applyAlignment="1" applyProtection="1">
      <alignment horizontal="center" vertical="center" wrapText="1"/>
      <protection hidden="1"/>
    </xf>
    <xf numFmtId="0" fontId="64" fillId="0" borderId="22" xfId="0" applyFont="1" applyBorder="1" applyAlignment="1" applyProtection="1">
      <alignment horizontal="center" vertical="center" wrapText="1"/>
      <protection hidden="1"/>
    </xf>
    <xf numFmtId="0" fontId="25" fillId="0" borderId="23" xfId="0" applyFont="1" applyBorder="1" applyAlignment="1">
      <alignment horizontal="left" vertical="center" wrapText="1"/>
    </xf>
    <xf numFmtId="0" fontId="25" fillId="0" borderId="24" xfId="0" applyFont="1" applyBorder="1" applyAlignment="1">
      <alignment horizontal="left" vertical="center" wrapText="1"/>
    </xf>
    <xf numFmtId="0" fontId="25" fillId="0" borderId="25" xfId="0" applyFont="1" applyBorder="1" applyAlignment="1">
      <alignment horizontal="left" vertical="center" wrapText="1"/>
    </xf>
    <xf numFmtId="0" fontId="63" fillId="0" borderId="10" xfId="0" applyFont="1" applyBorder="1" applyAlignment="1">
      <alignment horizontal="center" vertical="center" wrapText="1"/>
    </xf>
    <xf numFmtId="0" fontId="63" fillId="0" borderId="11" xfId="0" applyFont="1" applyBorder="1" applyAlignment="1">
      <alignment horizontal="center" vertical="center" wrapText="1"/>
    </xf>
    <xf numFmtId="0" fontId="63" fillId="0" borderId="13" xfId="0" applyFont="1" applyBorder="1" applyAlignment="1">
      <alignment horizontal="center" vertical="center" wrapText="1"/>
    </xf>
    <xf numFmtId="0" fontId="25" fillId="0" borderId="17" xfId="0" applyFont="1" applyBorder="1" applyAlignment="1">
      <alignment horizontal="left" vertical="center" wrapText="1"/>
    </xf>
    <xf numFmtId="0" fontId="25" fillId="0" borderId="50" xfId="0" applyFont="1" applyBorder="1" applyAlignment="1">
      <alignment horizontal="left" vertical="center" wrapText="1"/>
    </xf>
    <xf numFmtId="0" fontId="16" fillId="0" borderId="41" xfId="0" applyFont="1" applyBorder="1" applyAlignment="1">
      <alignment horizontal="left" vertical="center" wrapText="1"/>
    </xf>
    <xf numFmtId="0" fontId="13" fillId="0" borderId="17" xfId="0" applyFont="1" applyBorder="1" applyAlignment="1" applyProtection="1">
      <alignment horizontal="center" vertical="center" wrapText="1"/>
      <protection hidden="1"/>
    </xf>
    <xf numFmtId="0" fontId="13" fillId="0" borderId="21" xfId="0" applyFont="1" applyBorder="1" applyAlignment="1" applyProtection="1">
      <alignment horizontal="center" vertical="center" wrapText="1"/>
      <protection hidden="1"/>
    </xf>
    <xf numFmtId="0" fontId="13" fillId="0" borderId="22" xfId="0" applyFont="1" applyBorder="1" applyAlignment="1" applyProtection="1">
      <alignment horizontal="center" vertical="center" wrapText="1"/>
      <protection hidden="1"/>
    </xf>
    <xf numFmtId="1" fontId="48" fillId="0" borderId="10" xfId="0" applyNumberFormat="1" applyFont="1" applyBorder="1" applyAlignment="1">
      <alignment horizontal="center" vertical="center" wrapText="1"/>
    </xf>
    <xf numFmtId="1" fontId="48" fillId="0" borderId="11" xfId="0" applyNumberFormat="1" applyFont="1" applyBorder="1" applyAlignment="1">
      <alignment horizontal="center" vertical="center" wrapText="1"/>
    </xf>
    <xf numFmtId="0" fontId="49" fillId="0" borderId="0" xfId="0" applyFont="1" applyAlignment="1">
      <alignment horizontal="center"/>
    </xf>
    <xf numFmtId="1" fontId="13" fillId="0" borderId="27" xfId="0" applyNumberFormat="1" applyFont="1" applyBorder="1" applyAlignment="1">
      <alignment horizontal="center" vertical="center" wrapText="1"/>
    </xf>
    <xf numFmtId="1" fontId="13" fillId="0" borderId="31" xfId="0" applyNumberFormat="1" applyFont="1" applyBorder="1" applyAlignment="1">
      <alignment horizontal="center" vertical="center" wrapText="1"/>
    </xf>
    <xf numFmtId="1" fontId="13" fillId="0" borderId="21" xfId="0" applyNumberFormat="1" applyFont="1" applyBorder="1" applyAlignment="1">
      <alignment horizontal="center" vertical="center" wrapText="1"/>
    </xf>
    <xf numFmtId="1" fontId="13" fillId="0" borderId="45" xfId="0" applyNumberFormat="1" applyFont="1" applyBorder="1" applyAlignment="1">
      <alignment horizontal="center" vertical="center" wrapText="1"/>
    </xf>
    <xf numFmtId="0" fontId="50" fillId="0" borderId="32" xfId="0" applyFont="1" applyBorder="1" applyAlignment="1">
      <alignment horizontal="center" vertical="center" wrapText="1"/>
    </xf>
    <xf numFmtId="0" fontId="50" fillId="0" borderId="26" xfId="0" applyFont="1" applyBorder="1" applyAlignment="1">
      <alignment horizontal="center" vertical="center" wrapText="1"/>
    </xf>
    <xf numFmtId="0" fontId="16" fillId="0" borderId="50" xfId="0" applyFont="1" applyBorder="1" applyAlignment="1">
      <alignment horizontal="left" vertical="center" wrapText="1"/>
    </xf>
    <xf numFmtId="1" fontId="48" fillId="0" borderId="18" xfId="0" applyNumberFormat="1" applyFont="1" applyBorder="1" applyAlignment="1">
      <alignment horizontal="center" vertical="center" wrapText="1"/>
    </xf>
    <xf numFmtId="1" fontId="48" fillId="0" borderId="19" xfId="0" applyNumberFormat="1" applyFont="1" applyBorder="1" applyAlignment="1">
      <alignment horizontal="center" vertical="center" wrapText="1"/>
    </xf>
    <xf numFmtId="1" fontId="48" fillId="0" borderId="20" xfId="0" applyNumberFormat="1" applyFont="1" applyBorder="1" applyAlignment="1">
      <alignment horizontal="center" vertical="center" wrapText="1"/>
    </xf>
    <xf numFmtId="0" fontId="51" fillId="2" borderId="1" xfId="0" applyFont="1" applyFill="1" applyBorder="1" applyAlignment="1">
      <alignment horizontal="center" vertical="center" wrapText="1"/>
    </xf>
    <xf numFmtId="0" fontId="50"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21"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16" fillId="0" borderId="1" xfId="0" applyFont="1" applyBorder="1" applyAlignment="1">
      <alignment horizontal="left" vertical="center" wrapText="1"/>
    </xf>
    <xf numFmtId="0" fontId="2" fillId="0" borderId="1" xfId="0" applyFont="1" applyBorder="1" applyAlignment="1">
      <alignment horizontal="left" vertical="center" wrapText="1"/>
    </xf>
    <xf numFmtId="1" fontId="48" fillId="0" borderId="1" xfId="0" applyNumberFormat="1" applyFont="1" applyBorder="1" applyAlignment="1">
      <alignment horizontal="center" vertical="center" wrapText="1"/>
    </xf>
    <xf numFmtId="1" fontId="13" fillId="0" borderId="1" xfId="0" applyNumberFormat="1" applyFont="1" applyBorder="1" applyAlignment="1">
      <alignment horizontal="center" vertical="center" wrapText="1"/>
    </xf>
    <xf numFmtId="20" fontId="2" fillId="0" borderId="1" xfId="0" applyNumberFormat="1" applyFont="1" applyBorder="1" applyAlignment="1">
      <alignment horizontal="left" vertical="center" wrapText="1"/>
    </xf>
    <xf numFmtId="20" fontId="2" fillId="0" borderId="1" xfId="0" applyNumberFormat="1" applyFont="1" applyBorder="1" applyAlignment="1">
      <alignment horizontal="left" vertical="center" wrapText="1" indent="1"/>
    </xf>
    <xf numFmtId="0" fontId="48" fillId="0" borderId="1" xfId="0" applyFont="1" applyBorder="1" applyAlignment="1">
      <alignment horizontal="center" vertical="center" wrapText="1"/>
    </xf>
    <xf numFmtId="0" fontId="13" fillId="0" borderId="1" xfId="0" applyFont="1" applyBorder="1" applyAlignment="1" applyProtection="1">
      <alignment horizontal="center" vertical="center" wrapText="1"/>
      <protection hidden="1"/>
    </xf>
    <xf numFmtId="0" fontId="2" fillId="0" borderId="1" xfId="0" applyFont="1" applyBorder="1" applyAlignment="1">
      <alignment horizontal="left" vertical="center" wrapText="1" indent="1"/>
    </xf>
    <xf numFmtId="0" fontId="16" fillId="0" borderId="1" xfId="0" applyFont="1" applyBorder="1" applyAlignment="1">
      <alignment horizontal="left" vertical="center" wrapText="1" indent="1"/>
    </xf>
    <xf numFmtId="0" fontId="48" fillId="0" borderId="1" xfId="0" applyFont="1" applyBorder="1" applyAlignment="1">
      <alignment horizontal="center" vertical="center" wrapText="1"/>
    </xf>
    <xf numFmtId="1" fontId="13" fillId="0" borderId="1" xfId="0" applyNumberFormat="1" applyFont="1" applyBorder="1" applyAlignment="1" applyProtection="1">
      <alignment horizontal="center" vertical="center" wrapText="1"/>
      <protection hidden="1"/>
    </xf>
    <xf numFmtId="49" fontId="13" fillId="0" borderId="1" xfId="0" applyNumberFormat="1" applyFont="1" applyBorder="1" applyAlignment="1">
      <alignment horizontal="center" vertical="center" wrapText="1"/>
    </xf>
    <xf numFmtId="0" fontId="48" fillId="0" borderId="0" xfId="0" applyFont="1" applyBorder="1"/>
    <xf numFmtId="0" fontId="48" fillId="0" borderId="7" xfId="0" applyFont="1" applyBorder="1" applyAlignment="1">
      <alignment horizontal="center"/>
    </xf>
    <xf numFmtId="0" fontId="70" fillId="0" borderId="0" xfId="0" applyFont="1" applyBorder="1" applyAlignment="1">
      <alignment horizontal="left" vertical="top" wrapText="1"/>
    </xf>
    <xf numFmtId="49" fontId="13" fillId="2" borderId="1" xfId="0" applyNumberFormat="1" applyFont="1" applyFill="1" applyBorder="1" applyAlignment="1">
      <alignment horizontal="center" vertical="center" wrapText="1"/>
    </xf>
    <xf numFmtId="0" fontId="47" fillId="0" borderId="7" xfId="0" applyFont="1" applyBorder="1"/>
    <xf numFmtId="0" fontId="47" fillId="0" borderId="7" xfId="0" applyFont="1" applyBorder="1" applyAlignment="1">
      <alignment horizontal="center"/>
    </xf>
    <xf numFmtId="0" fontId="47" fillId="0" borderId="0" xfId="0" applyFont="1" applyBorder="1"/>
    <xf numFmtId="0" fontId="47" fillId="0" borderId="0" xfId="0" applyFont="1" applyBorder="1" applyAlignment="1">
      <alignment horizontal="center"/>
    </xf>
    <xf numFmtId="0" fontId="69" fillId="0" borderId="0" xfId="0" applyFont="1" applyBorder="1" applyAlignment="1">
      <alignment horizontal="right"/>
    </xf>
    <xf numFmtId="0" fontId="48" fillId="0" borderId="0" xfId="0" applyFont="1" applyBorder="1" applyAlignment="1"/>
    <xf numFmtId="0" fontId="48" fillId="0" borderId="0" xfId="0" applyFont="1" applyBorder="1" applyAlignment="1">
      <alignment horizontal="left"/>
    </xf>
    <xf numFmtId="0" fontId="49" fillId="0" borderId="0" xfId="0" applyFont="1" applyBorder="1"/>
    <xf numFmtId="0" fontId="49" fillId="0" borderId="0" xfId="0" applyFont="1" applyBorder="1" applyAlignment="1">
      <alignment horizontal="left"/>
    </xf>
    <xf numFmtId="164" fontId="13" fillId="0" borderId="0" xfId="0" applyNumberFormat="1" applyFont="1" applyBorder="1" applyAlignment="1">
      <alignment horizontal="right" vertical="center" wrapText="1"/>
    </xf>
  </cellXfs>
  <cellStyles count="3">
    <cellStyle name="Normale" xfId="0" builtinId="0"/>
    <cellStyle name="Normale 17" xfId="1" xr:uid="{B9955FFA-88A3-417C-9C45-8BE70088F657}"/>
    <cellStyle name="Percentuale" xfId="2" builtinId="5"/>
  </cellStyles>
  <dxfs count="3">
    <dxf>
      <font>
        <b/>
        <i val="0"/>
      </font>
      <fill>
        <patternFill patternType="solid">
          <bgColor rgb="FFFF0000"/>
        </patternFill>
      </fill>
    </dxf>
    <dxf>
      <font>
        <b/>
        <i val="0"/>
      </font>
      <fill>
        <patternFill patternType="solid">
          <bgColor rgb="FFFF0000"/>
        </patternFill>
      </fill>
    </dxf>
    <dxf>
      <font>
        <b/>
        <i val="0"/>
      </font>
      <fill>
        <patternFill patternType="solid">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9FB06-0B60-41B4-AD8D-32E456D3DB14}">
  <dimension ref="A2:I58"/>
  <sheetViews>
    <sheetView topLeftCell="A19" zoomScale="85" zoomScaleNormal="85" workbookViewId="0">
      <selection activeCell="E46" sqref="E46"/>
    </sheetView>
  </sheetViews>
  <sheetFormatPr baseColWidth="10" defaultColWidth="8.83203125" defaultRowHeight="15" x14ac:dyDescent="0.2"/>
  <cols>
    <col min="1" max="1" width="7.6640625" customWidth="1"/>
    <col min="2" max="2" width="12" customWidth="1"/>
    <col min="3" max="3" width="8.6640625" customWidth="1"/>
    <col min="4" max="4" width="52.33203125" customWidth="1"/>
    <col min="5" max="5" width="68.83203125" customWidth="1"/>
    <col min="6" max="6" width="17.1640625" customWidth="1"/>
    <col min="7" max="7" width="17.1640625" style="1" customWidth="1"/>
    <col min="8" max="8" width="20.1640625" customWidth="1"/>
    <col min="9" max="9" width="47.5" customWidth="1"/>
  </cols>
  <sheetData>
    <row r="2" spans="1:9" ht="18.5" customHeight="1" x14ac:dyDescent="0.2">
      <c r="A2" s="12" t="s">
        <v>19</v>
      </c>
      <c r="B2" s="12"/>
      <c r="C2" s="12"/>
      <c r="D2" s="6"/>
      <c r="E2" s="7"/>
      <c r="F2" s="7"/>
      <c r="G2" s="176"/>
      <c r="H2" s="176"/>
    </row>
    <row r="3" spans="1:9" ht="18.5" customHeight="1" thickBot="1" x14ac:dyDescent="0.25">
      <c r="A3" s="12" t="s">
        <v>20</v>
      </c>
      <c r="B3" s="12"/>
      <c r="C3" s="12"/>
      <c r="D3" s="6"/>
      <c r="E3" s="7"/>
      <c r="F3" s="7"/>
      <c r="G3" s="8"/>
      <c r="H3" s="8"/>
    </row>
    <row r="4" spans="1:9" s="3" customFormat="1" ht="47.5" customHeight="1" thickBot="1" x14ac:dyDescent="0.25">
      <c r="A4" s="182" t="s">
        <v>21</v>
      </c>
      <c r="B4" s="183"/>
      <c r="C4" s="15" t="s">
        <v>37</v>
      </c>
      <c r="D4" s="14" t="s">
        <v>22</v>
      </c>
      <c r="E4" s="14" t="s">
        <v>36</v>
      </c>
      <c r="F4" s="14" t="s">
        <v>23</v>
      </c>
      <c r="G4" s="14" t="s">
        <v>24</v>
      </c>
      <c r="H4" s="13" t="s">
        <v>25</v>
      </c>
      <c r="I4" s="48" t="s">
        <v>69</v>
      </c>
    </row>
    <row r="5" spans="1:9" ht="88.75" customHeight="1" x14ac:dyDescent="0.2">
      <c r="A5" s="187" t="s">
        <v>12</v>
      </c>
      <c r="B5" s="189" t="s">
        <v>13</v>
      </c>
      <c r="C5" s="11" t="s">
        <v>26</v>
      </c>
      <c r="D5" s="200" t="s">
        <v>8</v>
      </c>
      <c r="E5" s="28" t="s">
        <v>89</v>
      </c>
      <c r="F5" s="31">
        <v>7</v>
      </c>
      <c r="G5" s="197">
        <f>F5</f>
        <v>7</v>
      </c>
      <c r="H5" s="191">
        <f>+G5+G8+G11+G14</f>
        <v>21</v>
      </c>
      <c r="I5" s="219" t="s">
        <v>85</v>
      </c>
    </row>
    <row r="6" spans="1:9" ht="88.75" customHeight="1" x14ac:dyDescent="0.2">
      <c r="A6" s="188"/>
      <c r="B6" s="190"/>
      <c r="C6" s="5" t="s">
        <v>27</v>
      </c>
      <c r="D6" s="201"/>
      <c r="E6" s="29" t="s">
        <v>90</v>
      </c>
      <c r="F6" s="32">
        <v>4</v>
      </c>
      <c r="G6" s="198"/>
      <c r="H6" s="192"/>
      <c r="I6" s="220"/>
    </row>
    <row r="7" spans="1:9" ht="88.75" customHeight="1" thickBot="1" x14ac:dyDescent="0.25">
      <c r="A7" s="188"/>
      <c r="B7" s="190"/>
      <c r="C7" s="9" t="s">
        <v>28</v>
      </c>
      <c r="D7" s="202"/>
      <c r="E7" s="30" t="s">
        <v>91</v>
      </c>
      <c r="F7" s="33">
        <v>1</v>
      </c>
      <c r="G7" s="199"/>
      <c r="H7" s="192"/>
      <c r="I7" s="221"/>
    </row>
    <row r="8" spans="1:9" ht="33" customHeight="1" x14ac:dyDescent="0.2">
      <c r="A8" s="188"/>
      <c r="B8" s="190"/>
      <c r="C8" s="16" t="s">
        <v>29</v>
      </c>
      <c r="D8" s="203" t="s">
        <v>9</v>
      </c>
      <c r="E8" s="121" t="s">
        <v>980</v>
      </c>
      <c r="F8" s="112">
        <v>0</v>
      </c>
      <c r="G8" s="206">
        <f>F8</f>
        <v>0</v>
      </c>
      <c r="H8" s="193"/>
      <c r="I8" s="222" t="s">
        <v>955</v>
      </c>
    </row>
    <row r="9" spans="1:9" ht="33" customHeight="1" x14ac:dyDescent="0.2">
      <c r="A9" s="188"/>
      <c r="B9" s="190"/>
      <c r="C9" s="5" t="s">
        <v>30</v>
      </c>
      <c r="D9" s="204"/>
      <c r="E9" s="122" t="s">
        <v>981</v>
      </c>
      <c r="F9" s="113">
        <v>0</v>
      </c>
      <c r="G9" s="207"/>
      <c r="H9" s="193"/>
      <c r="I9" s="223"/>
    </row>
    <row r="10" spans="1:9" ht="33" customHeight="1" thickBot="1" x14ac:dyDescent="0.25">
      <c r="A10" s="188"/>
      <c r="B10" s="190"/>
      <c r="C10" s="17" t="s">
        <v>31</v>
      </c>
      <c r="D10" s="205"/>
      <c r="E10" s="110" t="s">
        <v>982</v>
      </c>
      <c r="F10" s="116">
        <v>0</v>
      </c>
      <c r="G10" s="208"/>
      <c r="H10" s="193"/>
      <c r="I10" s="224"/>
    </row>
    <row r="11" spans="1:9" ht="26.5" customHeight="1" x14ac:dyDescent="0.2">
      <c r="A11" s="188"/>
      <c r="B11" s="190"/>
      <c r="C11" s="11" t="s">
        <v>32</v>
      </c>
      <c r="D11" s="177" t="s">
        <v>10</v>
      </c>
      <c r="E11" s="43" t="s">
        <v>92</v>
      </c>
      <c r="F11" s="112">
        <v>7</v>
      </c>
      <c r="G11" s="180">
        <f>F11</f>
        <v>7</v>
      </c>
      <c r="H11" s="193"/>
      <c r="I11" s="209" t="s">
        <v>81</v>
      </c>
    </row>
    <row r="12" spans="1:9" ht="26.5" customHeight="1" x14ac:dyDescent="0.2">
      <c r="A12" s="188"/>
      <c r="B12" s="190"/>
      <c r="C12" s="5" t="s">
        <v>33</v>
      </c>
      <c r="D12" s="178"/>
      <c r="E12" s="44" t="s">
        <v>94</v>
      </c>
      <c r="F12" s="113">
        <v>5</v>
      </c>
      <c r="G12" s="181"/>
      <c r="H12" s="193"/>
      <c r="I12" s="210"/>
    </row>
    <row r="13" spans="1:9" ht="26.5" customHeight="1" thickBot="1" x14ac:dyDescent="0.25">
      <c r="A13" s="188"/>
      <c r="B13" s="190"/>
      <c r="C13" s="9" t="s">
        <v>34</v>
      </c>
      <c r="D13" s="179"/>
      <c r="E13" s="107" t="s">
        <v>93</v>
      </c>
      <c r="F13" s="123">
        <v>3</v>
      </c>
      <c r="G13" s="181"/>
      <c r="H13" s="193"/>
      <c r="I13" s="211"/>
    </row>
    <row r="14" spans="1:9" ht="39.5" customHeight="1" x14ac:dyDescent="0.2">
      <c r="A14" s="188"/>
      <c r="B14" s="190"/>
      <c r="C14" s="18" t="s">
        <v>38</v>
      </c>
      <c r="D14" s="194" t="s">
        <v>11</v>
      </c>
      <c r="E14" s="24" t="s">
        <v>968</v>
      </c>
      <c r="F14" s="112">
        <v>7</v>
      </c>
      <c r="G14" s="197">
        <f>F14</f>
        <v>7</v>
      </c>
      <c r="H14" s="192"/>
      <c r="I14" s="225" t="s">
        <v>972</v>
      </c>
    </row>
    <row r="15" spans="1:9" ht="39.5" customHeight="1" x14ac:dyDescent="0.2">
      <c r="A15" s="188"/>
      <c r="B15" s="190"/>
      <c r="C15" s="106"/>
      <c r="D15" s="195"/>
      <c r="E15" s="39" t="s">
        <v>969</v>
      </c>
      <c r="F15" s="113">
        <v>5</v>
      </c>
      <c r="G15" s="198"/>
      <c r="H15" s="192"/>
      <c r="I15" s="210"/>
    </row>
    <row r="16" spans="1:9" ht="39.5" customHeight="1" x14ac:dyDescent="0.2">
      <c r="A16" s="188"/>
      <c r="B16" s="190"/>
      <c r="C16" s="106"/>
      <c r="D16" s="195"/>
      <c r="E16" s="39" t="s">
        <v>970</v>
      </c>
      <c r="F16" s="113">
        <v>3</v>
      </c>
      <c r="G16" s="198"/>
      <c r="H16" s="192"/>
      <c r="I16" s="210"/>
    </row>
    <row r="17" spans="1:9" ht="39.5" customHeight="1" thickBot="1" x14ac:dyDescent="0.25">
      <c r="A17" s="188"/>
      <c r="B17" s="190"/>
      <c r="C17" s="19" t="s">
        <v>39</v>
      </c>
      <c r="D17" s="196"/>
      <c r="E17" s="110" t="s">
        <v>35</v>
      </c>
      <c r="F17" s="111">
        <v>0</v>
      </c>
      <c r="G17" s="199"/>
      <c r="H17" s="192"/>
      <c r="I17" s="211"/>
    </row>
    <row r="18" spans="1:9" ht="31.75" customHeight="1" x14ac:dyDescent="0.2">
      <c r="A18" s="169" t="s">
        <v>14</v>
      </c>
      <c r="B18" s="172" t="s">
        <v>15</v>
      </c>
      <c r="C18" s="18" t="s">
        <v>40</v>
      </c>
      <c r="D18" s="184" t="s">
        <v>82</v>
      </c>
      <c r="E18" s="109" t="s">
        <v>86</v>
      </c>
      <c r="F18" s="124">
        <v>8</v>
      </c>
      <c r="G18" s="175">
        <f>F18</f>
        <v>8</v>
      </c>
      <c r="H18" s="216">
        <f>+G18+G21+G24+G27+G30+G32</f>
        <v>41</v>
      </c>
      <c r="I18" s="209" t="s">
        <v>1049</v>
      </c>
    </row>
    <row r="19" spans="1:9" ht="31.75" customHeight="1" x14ac:dyDescent="0.2">
      <c r="A19" s="170"/>
      <c r="B19" s="173"/>
      <c r="C19" s="19" t="s">
        <v>41</v>
      </c>
      <c r="D19" s="184"/>
      <c r="E19" s="41" t="s">
        <v>913</v>
      </c>
      <c r="F19" s="32">
        <v>5</v>
      </c>
      <c r="G19" s="175"/>
      <c r="H19" s="217"/>
      <c r="I19" s="210"/>
    </row>
    <row r="20" spans="1:9" ht="31.75" customHeight="1" thickBot="1" x14ac:dyDescent="0.25">
      <c r="A20" s="170"/>
      <c r="B20" s="173"/>
      <c r="C20" s="19" t="s">
        <v>42</v>
      </c>
      <c r="D20" s="184"/>
      <c r="E20" s="41" t="s">
        <v>914</v>
      </c>
      <c r="F20" s="32">
        <v>3</v>
      </c>
      <c r="G20" s="175"/>
      <c r="H20" s="217"/>
      <c r="I20" s="210"/>
    </row>
    <row r="21" spans="1:9" ht="31.25" customHeight="1" x14ac:dyDescent="0.2">
      <c r="A21" s="170"/>
      <c r="B21" s="173"/>
      <c r="C21" s="18" t="s">
        <v>43</v>
      </c>
      <c r="D21" s="177" t="s">
        <v>83</v>
      </c>
      <c r="E21" s="40" t="s">
        <v>973</v>
      </c>
      <c r="F21" s="31">
        <v>5</v>
      </c>
      <c r="G21" s="185">
        <f>F21</f>
        <v>5</v>
      </c>
      <c r="H21" s="217"/>
      <c r="I21" s="209" t="s">
        <v>70</v>
      </c>
    </row>
    <row r="22" spans="1:9" ht="31.25" customHeight="1" x14ac:dyDescent="0.2">
      <c r="A22" s="170"/>
      <c r="B22" s="173"/>
      <c r="C22" s="19" t="s">
        <v>44</v>
      </c>
      <c r="D22" s="178"/>
      <c r="E22" s="41" t="s">
        <v>974</v>
      </c>
      <c r="F22" s="32">
        <v>3</v>
      </c>
      <c r="G22" s="175"/>
      <c r="H22" s="217"/>
      <c r="I22" s="210"/>
    </row>
    <row r="23" spans="1:9" ht="31.25" customHeight="1" thickBot="1" x14ac:dyDescent="0.25">
      <c r="A23" s="170"/>
      <c r="B23" s="173"/>
      <c r="C23" s="20" t="s">
        <v>45</v>
      </c>
      <c r="D23" s="179"/>
      <c r="E23" s="114" t="s">
        <v>975</v>
      </c>
      <c r="F23" s="33">
        <v>1</v>
      </c>
      <c r="G23" s="186"/>
      <c r="H23" s="217"/>
      <c r="I23" s="211"/>
    </row>
    <row r="24" spans="1:9" ht="29" customHeight="1" x14ac:dyDescent="0.2">
      <c r="A24" s="170"/>
      <c r="B24" s="173"/>
      <c r="C24" s="18" t="s">
        <v>46</v>
      </c>
      <c r="D24" s="184" t="s">
        <v>977</v>
      </c>
      <c r="E24" s="40" t="s">
        <v>95</v>
      </c>
      <c r="F24" s="112">
        <v>8</v>
      </c>
      <c r="G24" s="185">
        <f>F24</f>
        <v>8</v>
      </c>
      <c r="H24" s="217"/>
      <c r="I24" s="209" t="s">
        <v>978</v>
      </c>
    </row>
    <row r="25" spans="1:9" ht="29" customHeight="1" x14ac:dyDescent="0.2">
      <c r="A25" s="170"/>
      <c r="B25" s="173"/>
      <c r="C25" s="19" t="s">
        <v>47</v>
      </c>
      <c r="D25" s="184"/>
      <c r="E25" s="41" t="s">
        <v>96</v>
      </c>
      <c r="F25" s="113">
        <v>5</v>
      </c>
      <c r="G25" s="175"/>
      <c r="H25" s="217"/>
      <c r="I25" s="210"/>
    </row>
    <row r="26" spans="1:9" ht="29" customHeight="1" thickBot="1" x14ac:dyDescent="0.25">
      <c r="A26" s="170"/>
      <c r="B26" s="173"/>
      <c r="C26" s="20" t="s">
        <v>48</v>
      </c>
      <c r="D26" s="184"/>
      <c r="E26" s="42" t="s">
        <v>97</v>
      </c>
      <c r="F26" s="116">
        <v>3</v>
      </c>
      <c r="G26" s="186"/>
      <c r="H26" s="217"/>
      <c r="I26" s="211"/>
    </row>
    <row r="27" spans="1:9" ht="35.5" customHeight="1" x14ac:dyDescent="0.2">
      <c r="A27" s="170"/>
      <c r="B27" s="173"/>
      <c r="C27" s="18" t="s">
        <v>49</v>
      </c>
      <c r="D27" s="177" t="s">
        <v>3</v>
      </c>
      <c r="E27" s="40" t="s">
        <v>98</v>
      </c>
      <c r="F27" s="31">
        <v>6</v>
      </c>
      <c r="G27" s="185">
        <f>F27</f>
        <v>6</v>
      </c>
      <c r="H27" s="217"/>
      <c r="I27" s="212" t="s">
        <v>956</v>
      </c>
    </row>
    <row r="28" spans="1:9" ht="35.5" customHeight="1" x14ac:dyDescent="0.2">
      <c r="A28" s="170"/>
      <c r="B28" s="173"/>
      <c r="C28" s="19" t="s">
        <v>50</v>
      </c>
      <c r="D28" s="178"/>
      <c r="E28" s="41" t="s">
        <v>99</v>
      </c>
      <c r="F28" s="32">
        <v>4</v>
      </c>
      <c r="G28" s="175"/>
      <c r="H28" s="217"/>
      <c r="I28" s="213"/>
    </row>
    <row r="29" spans="1:9" ht="35.5" customHeight="1" thickBot="1" x14ac:dyDescent="0.25">
      <c r="A29" s="170"/>
      <c r="B29" s="173"/>
      <c r="C29" s="19" t="s">
        <v>51</v>
      </c>
      <c r="D29" s="178"/>
      <c r="E29" s="41" t="s">
        <v>915</v>
      </c>
      <c r="F29" s="32">
        <v>2</v>
      </c>
      <c r="G29" s="175"/>
      <c r="H29" s="217"/>
      <c r="I29" s="213"/>
    </row>
    <row r="30" spans="1:9" ht="42" customHeight="1" x14ac:dyDescent="0.2">
      <c r="A30" s="170"/>
      <c r="B30" s="173"/>
      <c r="C30" s="18" t="s">
        <v>52</v>
      </c>
      <c r="D30" s="177" t="s">
        <v>103</v>
      </c>
      <c r="E30" s="40" t="s">
        <v>957</v>
      </c>
      <c r="F30" s="31">
        <v>7</v>
      </c>
      <c r="G30" s="185">
        <f>F30</f>
        <v>7</v>
      </c>
      <c r="H30" s="217"/>
      <c r="I30" s="209" t="s">
        <v>112</v>
      </c>
    </row>
    <row r="31" spans="1:9" ht="42" customHeight="1" thickBot="1" x14ac:dyDescent="0.25">
      <c r="A31" s="170"/>
      <c r="B31" s="173"/>
      <c r="C31" s="19" t="s">
        <v>53</v>
      </c>
      <c r="D31" s="178"/>
      <c r="E31" s="41" t="s">
        <v>958</v>
      </c>
      <c r="F31" s="32">
        <v>5</v>
      </c>
      <c r="G31" s="175"/>
      <c r="H31" s="217"/>
      <c r="I31" s="210"/>
    </row>
    <row r="32" spans="1:9" ht="31.25" customHeight="1" x14ac:dyDescent="0.2">
      <c r="A32" s="170"/>
      <c r="B32" s="173"/>
      <c r="C32" s="18" t="s">
        <v>54</v>
      </c>
      <c r="D32" s="177" t="s">
        <v>73</v>
      </c>
      <c r="E32" s="40" t="s">
        <v>100</v>
      </c>
      <c r="F32" s="31">
        <v>7</v>
      </c>
      <c r="G32" s="185">
        <f>F32</f>
        <v>7</v>
      </c>
      <c r="H32" s="217"/>
      <c r="I32" s="212" t="s">
        <v>71</v>
      </c>
    </row>
    <row r="33" spans="1:9" ht="31.25" customHeight="1" x14ac:dyDescent="0.2">
      <c r="A33" s="170"/>
      <c r="B33" s="173"/>
      <c r="C33" s="19" t="s">
        <v>55</v>
      </c>
      <c r="D33" s="178"/>
      <c r="E33" s="41" t="s">
        <v>101</v>
      </c>
      <c r="F33" s="32">
        <v>5</v>
      </c>
      <c r="G33" s="175"/>
      <c r="H33" s="217"/>
      <c r="I33" s="213"/>
    </row>
    <row r="34" spans="1:9" ht="31.25" customHeight="1" x14ac:dyDescent="0.2">
      <c r="A34" s="170"/>
      <c r="B34" s="173"/>
      <c r="C34" s="115"/>
      <c r="D34" s="178"/>
      <c r="E34" s="41" t="s">
        <v>102</v>
      </c>
      <c r="F34" s="108">
        <v>3</v>
      </c>
      <c r="G34" s="175"/>
      <c r="H34" s="217"/>
      <c r="I34" s="214"/>
    </row>
    <row r="35" spans="1:9" ht="31.25" customHeight="1" thickBot="1" x14ac:dyDescent="0.25">
      <c r="A35" s="171"/>
      <c r="B35" s="174"/>
      <c r="C35" s="20" t="s">
        <v>56</v>
      </c>
      <c r="D35" s="179"/>
      <c r="E35" s="42" t="s">
        <v>976</v>
      </c>
      <c r="F35" s="116">
        <v>1</v>
      </c>
      <c r="G35" s="186"/>
      <c r="H35" s="218"/>
      <c r="I35" s="215"/>
    </row>
    <row r="36" spans="1:9" ht="66.5" customHeight="1" x14ac:dyDescent="0.2">
      <c r="A36" s="188" t="s">
        <v>16</v>
      </c>
      <c r="B36" s="190" t="s">
        <v>113</v>
      </c>
      <c r="C36" s="21" t="s">
        <v>74</v>
      </c>
      <c r="D36" s="177" t="s">
        <v>4</v>
      </c>
      <c r="E36" s="25" t="s">
        <v>87</v>
      </c>
      <c r="F36" s="112">
        <v>7</v>
      </c>
      <c r="G36" s="185">
        <f>F36</f>
        <v>7</v>
      </c>
      <c r="H36" s="217">
        <f>+G36+G39+G40+G41+G45</f>
        <v>25</v>
      </c>
      <c r="I36" s="212" t="s">
        <v>960</v>
      </c>
    </row>
    <row r="37" spans="1:9" ht="66.5" customHeight="1" x14ac:dyDescent="0.2">
      <c r="A37" s="188"/>
      <c r="B37" s="190"/>
      <c r="C37" s="22" t="s">
        <v>75</v>
      </c>
      <c r="D37" s="178"/>
      <c r="E37" s="26" t="s">
        <v>959</v>
      </c>
      <c r="F37" s="113">
        <v>4</v>
      </c>
      <c r="G37" s="175"/>
      <c r="H37" s="217"/>
      <c r="I37" s="213"/>
    </row>
    <row r="38" spans="1:9" ht="66.5" customHeight="1" thickBot="1" x14ac:dyDescent="0.25">
      <c r="A38" s="188"/>
      <c r="B38" s="190"/>
      <c r="C38" s="23" t="s">
        <v>76</v>
      </c>
      <c r="D38" s="179"/>
      <c r="E38" s="27" t="s">
        <v>88</v>
      </c>
      <c r="F38" s="33">
        <v>1</v>
      </c>
      <c r="G38" s="186"/>
      <c r="H38" s="217"/>
      <c r="I38" s="215"/>
    </row>
    <row r="39" spans="1:9" ht="72" customHeight="1" thickBot="1" x14ac:dyDescent="0.25">
      <c r="A39" s="188"/>
      <c r="B39" s="190"/>
      <c r="C39" s="13" t="s">
        <v>58</v>
      </c>
      <c r="D39" s="45" t="s">
        <v>104</v>
      </c>
      <c r="E39" s="47" t="s">
        <v>105</v>
      </c>
      <c r="F39" s="125">
        <v>5</v>
      </c>
      <c r="G39" s="37">
        <f>F39</f>
        <v>5</v>
      </c>
      <c r="H39" s="217"/>
      <c r="I39" s="49" t="s">
        <v>961</v>
      </c>
    </row>
    <row r="40" spans="1:9" ht="57" customHeight="1" thickBot="1" x14ac:dyDescent="0.25">
      <c r="A40" s="188"/>
      <c r="B40" s="190"/>
      <c r="C40" s="13" t="s">
        <v>59</v>
      </c>
      <c r="D40" s="46" t="s">
        <v>5</v>
      </c>
      <c r="E40" s="47" t="s">
        <v>106</v>
      </c>
      <c r="F40" s="34">
        <v>3</v>
      </c>
      <c r="G40" s="37">
        <v>3</v>
      </c>
      <c r="H40" s="217"/>
      <c r="I40" s="99" t="s">
        <v>962</v>
      </c>
    </row>
    <row r="41" spans="1:9" ht="44.5" customHeight="1" x14ac:dyDescent="0.2">
      <c r="A41" s="188"/>
      <c r="B41" s="190"/>
      <c r="C41" s="11" t="s">
        <v>77</v>
      </c>
      <c r="D41" s="177" t="s">
        <v>6</v>
      </c>
      <c r="E41" s="25" t="s">
        <v>65</v>
      </c>
      <c r="F41" s="112">
        <v>9</v>
      </c>
      <c r="G41" s="185">
        <v>8</v>
      </c>
      <c r="H41" s="217"/>
      <c r="I41" s="210" t="s">
        <v>84</v>
      </c>
    </row>
    <row r="42" spans="1:9" ht="44.5" customHeight="1" x14ac:dyDescent="0.2">
      <c r="A42" s="188"/>
      <c r="B42" s="190"/>
      <c r="C42" s="5" t="s">
        <v>78</v>
      </c>
      <c r="D42" s="178"/>
      <c r="E42" s="26" t="s">
        <v>66</v>
      </c>
      <c r="F42" s="113">
        <v>7</v>
      </c>
      <c r="G42" s="175"/>
      <c r="H42" s="217"/>
      <c r="I42" s="210"/>
    </row>
    <row r="43" spans="1:9" ht="44.5" customHeight="1" x14ac:dyDescent="0.2">
      <c r="A43" s="188"/>
      <c r="B43" s="190"/>
      <c r="C43" s="5" t="s">
        <v>79</v>
      </c>
      <c r="D43" s="178"/>
      <c r="E43" s="26" t="s">
        <v>67</v>
      </c>
      <c r="F43" s="113">
        <v>5</v>
      </c>
      <c r="G43" s="175"/>
      <c r="H43" s="217"/>
      <c r="I43" s="210"/>
    </row>
    <row r="44" spans="1:9" ht="44.5" customHeight="1" thickBot="1" x14ac:dyDescent="0.25">
      <c r="A44" s="188"/>
      <c r="B44" s="190"/>
      <c r="C44" s="5" t="s">
        <v>80</v>
      </c>
      <c r="D44" s="179"/>
      <c r="E44" s="27" t="s">
        <v>68</v>
      </c>
      <c r="F44" s="116">
        <v>3</v>
      </c>
      <c r="G44" s="186"/>
      <c r="H44" s="217"/>
      <c r="I44" s="210"/>
    </row>
    <row r="45" spans="1:9" s="2" customFormat="1" ht="72" customHeight="1" thickBot="1" x14ac:dyDescent="0.25">
      <c r="A45" s="235"/>
      <c r="B45" s="236"/>
      <c r="C45" s="5" t="s">
        <v>60</v>
      </c>
      <c r="D45" s="46" t="s">
        <v>7</v>
      </c>
      <c r="E45" s="4" t="s">
        <v>107</v>
      </c>
      <c r="F45" s="35"/>
      <c r="G45" s="38">
        <v>2</v>
      </c>
      <c r="H45" s="218"/>
      <c r="I45" s="81"/>
    </row>
    <row r="46" spans="1:9" ht="99.5" customHeight="1" x14ac:dyDescent="0.2">
      <c r="A46" s="170" t="s">
        <v>17</v>
      </c>
      <c r="B46" s="172" t="s">
        <v>18</v>
      </c>
      <c r="C46" s="5"/>
      <c r="D46" s="177" t="s">
        <v>57</v>
      </c>
      <c r="E46" s="25" t="s">
        <v>963</v>
      </c>
      <c r="F46" s="112">
        <v>13</v>
      </c>
      <c r="G46" s="185">
        <v>13</v>
      </c>
      <c r="H46" s="237">
        <f>+G46+G48</f>
        <v>13</v>
      </c>
      <c r="I46" s="209" t="s">
        <v>965</v>
      </c>
    </row>
    <row r="47" spans="1:9" ht="99.5" customHeight="1" thickBot="1" x14ac:dyDescent="0.25">
      <c r="A47" s="170"/>
      <c r="B47" s="173"/>
      <c r="C47" s="9" t="s">
        <v>62</v>
      </c>
      <c r="D47" s="179"/>
      <c r="E47" s="27" t="s">
        <v>964</v>
      </c>
      <c r="F47" s="116">
        <v>8</v>
      </c>
      <c r="G47" s="186"/>
      <c r="H47" s="237"/>
      <c r="I47" s="211"/>
    </row>
    <row r="48" spans="1:9" ht="57" customHeight="1" thickBot="1" x14ac:dyDescent="0.25">
      <c r="A48" s="171"/>
      <c r="B48" s="174"/>
      <c r="C48" s="13" t="s">
        <v>61</v>
      </c>
      <c r="D48" s="117" t="s">
        <v>63</v>
      </c>
      <c r="E48" s="118" t="s">
        <v>64</v>
      </c>
      <c r="F48" s="51">
        <v>0</v>
      </c>
      <c r="G48" s="50">
        <v>0</v>
      </c>
      <c r="H48" s="237"/>
      <c r="I48" s="80" t="s">
        <v>72</v>
      </c>
    </row>
    <row r="49" spans="1:9" ht="70" customHeight="1" thickBot="1" x14ac:dyDescent="0.25">
      <c r="A49" s="10"/>
      <c r="B49" s="234" t="s">
        <v>111</v>
      </c>
      <c r="C49" s="234"/>
      <c r="D49" s="234"/>
      <c r="E49" s="234"/>
      <c r="F49" s="234"/>
      <c r="G49" s="36">
        <f>SUM(G5:G48)</f>
        <v>100</v>
      </c>
      <c r="H49" s="36">
        <f>SUM(H5:H48)</f>
        <v>100</v>
      </c>
    </row>
    <row r="51" spans="1:9" x14ac:dyDescent="0.2">
      <c r="A51" t="s">
        <v>966</v>
      </c>
    </row>
    <row r="52" spans="1:9" ht="16" thickBot="1" x14ac:dyDescent="0.25"/>
    <row r="53" spans="1:9" ht="19" x14ac:dyDescent="0.25">
      <c r="A53" s="229" t="s">
        <v>108</v>
      </c>
      <c r="B53" s="230"/>
      <c r="C53" s="230"/>
      <c r="D53" s="230"/>
      <c r="E53" s="100"/>
      <c r="F53" s="101"/>
      <c r="G53" s="102"/>
      <c r="H53" s="101"/>
      <c r="I53" s="103"/>
    </row>
    <row r="54" spans="1:9" ht="25.25" customHeight="1" x14ac:dyDescent="0.25">
      <c r="A54" s="104" t="s">
        <v>109</v>
      </c>
      <c r="C54" s="120"/>
      <c r="D54" s="120"/>
      <c r="I54" s="105"/>
    </row>
    <row r="55" spans="1:9" ht="25.25" customHeight="1" x14ac:dyDescent="0.2">
      <c r="A55" s="231" t="s">
        <v>110</v>
      </c>
      <c r="B55" s="232"/>
      <c r="C55" s="232"/>
      <c r="D55" s="232"/>
      <c r="E55" s="232"/>
      <c r="F55" s="232"/>
      <c r="G55" s="232"/>
      <c r="H55" s="232"/>
      <c r="I55" s="233"/>
    </row>
    <row r="56" spans="1:9" ht="101.5" customHeight="1" x14ac:dyDescent="0.2">
      <c r="A56" s="226" t="s">
        <v>967</v>
      </c>
      <c r="B56" s="227"/>
      <c r="C56" s="227"/>
      <c r="D56" s="227"/>
      <c r="E56" s="227"/>
      <c r="F56" s="227"/>
      <c r="G56" s="227"/>
      <c r="H56" s="227"/>
      <c r="I56" s="228"/>
    </row>
    <row r="57" spans="1:9" ht="45.5" customHeight="1" thickBot="1" x14ac:dyDescent="0.25">
      <c r="A57" s="166" t="s">
        <v>979</v>
      </c>
      <c r="B57" s="167"/>
      <c r="C57" s="167"/>
      <c r="D57" s="167"/>
      <c r="E57" s="167"/>
      <c r="F57" s="167"/>
      <c r="G57" s="167"/>
      <c r="H57" s="167"/>
      <c r="I57" s="168"/>
    </row>
    <row r="58" spans="1:9" x14ac:dyDescent="0.2">
      <c r="I58" s="119"/>
    </row>
  </sheetData>
  <mergeCells count="58">
    <mergeCell ref="A56:I56"/>
    <mergeCell ref="A53:D53"/>
    <mergeCell ref="A55:I55"/>
    <mergeCell ref="B49:F49"/>
    <mergeCell ref="I41:I44"/>
    <mergeCell ref="I46:I47"/>
    <mergeCell ref="B46:B48"/>
    <mergeCell ref="A46:A48"/>
    <mergeCell ref="D46:D47"/>
    <mergeCell ref="G46:G47"/>
    <mergeCell ref="H36:H45"/>
    <mergeCell ref="D36:D38"/>
    <mergeCell ref="A36:A45"/>
    <mergeCell ref="B36:B45"/>
    <mergeCell ref="I36:I38"/>
    <mergeCell ref="H46:H48"/>
    <mergeCell ref="I5:I7"/>
    <mergeCell ref="I8:I10"/>
    <mergeCell ref="I11:I13"/>
    <mergeCell ref="I14:I17"/>
    <mergeCell ref="I18:I20"/>
    <mergeCell ref="G36:G38"/>
    <mergeCell ref="D41:D44"/>
    <mergeCell ref="G41:G44"/>
    <mergeCell ref="I21:I23"/>
    <mergeCell ref="I24:I26"/>
    <mergeCell ref="I27:I29"/>
    <mergeCell ref="I30:I31"/>
    <mergeCell ref="I32:I35"/>
    <mergeCell ref="H18:H35"/>
    <mergeCell ref="G27:G29"/>
    <mergeCell ref="D30:D31"/>
    <mergeCell ref="G30:G31"/>
    <mergeCell ref="A5:A17"/>
    <mergeCell ref="B5:B17"/>
    <mergeCell ref="H5:H17"/>
    <mergeCell ref="D14:D17"/>
    <mergeCell ref="G14:G17"/>
    <mergeCell ref="D5:D7"/>
    <mergeCell ref="G5:G7"/>
    <mergeCell ref="D8:D10"/>
    <mergeCell ref="G8:G10"/>
    <mergeCell ref="A57:I57"/>
    <mergeCell ref="A18:A35"/>
    <mergeCell ref="B18:B35"/>
    <mergeCell ref="G18:G20"/>
    <mergeCell ref="G2:H2"/>
    <mergeCell ref="D11:D13"/>
    <mergeCell ref="G11:G13"/>
    <mergeCell ref="A4:B4"/>
    <mergeCell ref="D21:D23"/>
    <mergeCell ref="D24:D26"/>
    <mergeCell ref="G24:G26"/>
    <mergeCell ref="G21:G23"/>
    <mergeCell ref="D27:D29"/>
    <mergeCell ref="D18:D20"/>
    <mergeCell ref="D32:D35"/>
    <mergeCell ref="G32:G35"/>
  </mergeCells>
  <conditionalFormatting sqref="H18 H46:H48">
    <cfRule type="expression" dxfId="2" priority="1">
      <formula>AND(#REF!="",#REF!="",#REF!="",#REF!="")</formula>
    </cfRule>
  </conditionalFormatting>
  <pageMargins left="0.70866141732283472" right="0.70866141732283472" top="0.74803149606299213" bottom="0.74803149606299213" header="0.31496062992125984" footer="0.31496062992125984"/>
  <pageSetup paperSize="9" scale="50" orientation="landscape" r:id="rId1"/>
  <rowBreaks count="1" manualBreakCount="1">
    <brk id="45"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7DBEC-B902-4B01-AE61-F0401023C4C7}">
  <sheetPr>
    <pageSetUpPr fitToPage="1"/>
  </sheetPr>
  <dimension ref="B1:C14"/>
  <sheetViews>
    <sheetView topLeftCell="A5" workbookViewId="0">
      <selection activeCell="B3" sqref="B3:C14"/>
    </sheetView>
  </sheetViews>
  <sheetFormatPr baseColWidth="10" defaultColWidth="12" defaultRowHeight="15" x14ac:dyDescent="0.2"/>
  <cols>
    <col min="1" max="1" width="12" style="3"/>
    <col min="2" max="2" width="78.5" style="52" customWidth="1"/>
    <col min="3" max="3" width="36.83203125" style="52" customWidth="1"/>
    <col min="4" max="16384" width="12" style="3"/>
  </cols>
  <sheetData>
    <row r="1" spans="2:3" ht="20.5" customHeight="1" x14ac:dyDescent="0.2">
      <c r="B1" s="60" t="s">
        <v>138</v>
      </c>
    </row>
    <row r="2" spans="2:3" ht="20.5" customHeight="1" thickBot="1" x14ac:dyDescent="0.25">
      <c r="B2" s="60" t="s">
        <v>137</v>
      </c>
    </row>
    <row r="3" spans="2:3" ht="33" thickBot="1" x14ac:dyDescent="0.25">
      <c r="B3" s="56" t="s">
        <v>136</v>
      </c>
      <c r="C3" s="56" t="s">
        <v>114</v>
      </c>
    </row>
    <row r="4" spans="2:3" ht="60" customHeight="1" x14ac:dyDescent="0.2">
      <c r="B4" s="55" t="s">
        <v>115</v>
      </c>
      <c r="C4" s="57" t="s">
        <v>116</v>
      </c>
    </row>
    <row r="5" spans="2:3" ht="30.5" customHeight="1" x14ac:dyDescent="0.2">
      <c r="B5" s="53" t="s">
        <v>117</v>
      </c>
      <c r="C5" s="58" t="s">
        <v>118</v>
      </c>
    </row>
    <row r="6" spans="2:3" ht="53.5" customHeight="1" x14ac:dyDescent="0.2">
      <c r="B6" s="53" t="s">
        <v>119</v>
      </c>
      <c r="C6" s="58" t="s">
        <v>120</v>
      </c>
    </row>
    <row r="7" spans="2:3" ht="46.75" customHeight="1" x14ac:dyDescent="0.2">
      <c r="B7" s="53" t="s">
        <v>121</v>
      </c>
      <c r="C7" s="58" t="s">
        <v>122</v>
      </c>
    </row>
    <row r="8" spans="2:3" ht="31.75" customHeight="1" x14ac:dyDescent="0.2">
      <c r="B8" s="53" t="s">
        <v>123</v>
      </c>
      <c r="C8" s="58" t="s">
        <v>124</v>
      </c>
    </row>
    <row r="9" spans="2:3" ht="35.5" customHeight="1" x14ac:dyDescent="0.2">
      <c r="B9" s="53" t="s">
        <v>954</v>
      </c>
      <c r="C9" s="58" t="s">
        <v>125</v>
      </c>
    </row>
    <row r="10" spans="2:3" ht="37.25" customHeight="1" x14ac:dyDescent="0.2">
      <c r="B10" s="53" t="s">
        <v>126</v>
      </c>
      <c r="C10" s="58" t="s">
        <v>127</v>
      </c>
    </row>
    <row r="11" spans="2:3" ht="33" customHeight="1" x14ac:dyDescent="0.2">
      <c r="B11" s="53" t="s">
        <v>128</v>
      </c>
      <c r="C11" s="58" t="s">
        <v>129</v>
      </c>
    </row>
    <row r="12" spans="2:3" ht="45.5" customHeight="1" x14ac:dyDescent="0.2">
      <c r="B12" s="53" t="s">
        <v>130</v>
      </c>
      <c r="C12" s="58" t="s">
        <v>131</v>
      </c>
    </row>
    <row r="13" spans="2:3" ht="25.25" customHeight="1" x14ac:dyDescent="0.2">
      <c r="B13" s="53" t="s">
        <v>132</v>
      </c>
      <c r="C13" s="58" t="s">
        <v>133</v>
      </c>
    </row>
    <row r="14" spans="2:3" ht="29.5" customHeight="1" thickBot="1" x14ac:dyDescent="0.25">
      <c r="B14" s="54" t="s">
        <v>134</v>
      </c>
      <c r="C14" s="59" t="s">
        <v>135</v>
      </c>
    </row>
  </sheetData>
  <pageMargins left="0.70866141732283472" right="0.70866141732283472" top="0.74803149606299213" bottom="0.74803149606299213" header="0.31496062992125984" footer="0.31496062992125984"/>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4A3BB-17EA-4978-81AC-9357585779B1}">
  <dimension ref="A1:P399"/>
  <sheetViews>
    <sheetView workbookViewId="0">
      <pane ySplit="1" topLeftCell="A19" activePane="bottomLeft" state="frozen"/>
      <selection pane="bottomLeft" activeCell="M314" sqref="M314"/>
    </sheetView>
  </sheetViews>
  <sheetFormatPr baseColWidth="10" defaultColWidth="9.1640625" defaultRowHeight="14" x14ac:dyDescent="0.2"/>
  <cols>
    <col min="1" max="1" width="6.5" style="76" customWidth="1"/>
    <col min="2" max="3" width="8.5" style="79" customWidth="1"/>
    <col min="4" max="4" width="30.33203125" style="79" customWidth="1"/>
    <col min="5" max="5" width="12.1640625" style="77" customWidth="1"/>
    <col min="6" max="6" width="9.83203125" style="78" customWidth="1"/>
    <col min="7" max="7" width="11.5" style="78" customWidth="1"/>
    <col min="8" max="8" width="7" style="79" customWidth="1"/>
    <col min="9" max="9" width="7" style="78" customWidth="1"/>
    <col min="10" max="10" width="8" style="79" customWidth="1"/>
    <col min="11" max="12" width="8" style="76" customWidth="1"/>
    <col min="13" max="13" width="7.5" style="76" customWidth="1"/>
    <col min="14" max="256" width="9.1640625" style="70"/>
    <col min="257" max="257" width="6.5" style="70" customWidth="1"/>
    <col min="258" max="259" width="8.5" style="70" customWidth="1"/>
    <col min="260" max="260" width="30.33203125" style="70" customWidth="1"/>
    <col min="261" max="261" width="12.1640625" style="70" customWidth="1"/>
    <col min="262" max="262" width="9.83203125" style="70" customWidth="1"/>
    <col min="263" max="263" width="11.5" style="70" customWidth="1"/>
    <col min="264" max="265" width="7" style="70" customWidth="1"/>
    <col min="266" max="268" width="8" style="70" customWidth="1"/>
    <col min="269" max="269" width="7.5" style="70" customWidth="1"/>
    <col min="270" max="512" width="9.1640625" style="70"/>
    <col min="513" max="513" width="6.5" style="70" customWidth="1"/>
    <col min="514" max="515" width="8.5" style="70" customWidth="1"/>
    <col min="516" max="516" width="30.33203125" style="70" customWidth="1"/>
    <col min="517" max="517" width="12.1640625" style="70" customWidth="1"/>
    <col min="518" max="518" width="9.83203125" style="70" customWidth="1"/>
    <col min="519" max="519" width="11.5" style="70" customWidth="1"/>
    <col min="520" max="521" width="7" style="70" customWidth="1"/>
    <col min="522" max="524" width="8" style="70" customWidth="1"/>
    <col min="525" max="525" width="7.5" style="70" customWidth="1"/>
    <col min="526" max="768" width="9.1640625" style="70"/>
    <col min="769" max="769" width="6.5" style="70" customWidth="1"/>
    <col min="770" max="771" width="8.5" style="70" customWidth="1"/>
    <col min="772" max="772" width="30.33203125" style="70" customWidth="1"/>
    <col min="773" max="773" width="12.1640625" style="70" customWidth="1"/>
    <col min="774" max="774" width="9.83203125" style="70" customWidth="1"/>
    <col min="775" max="775" width="11.5" style="70" customWidth="1"/>
    <col min="776" max="777" width="7" style="70" customWidth="1"/>
    <col min="778" max="780" width="8" style="70" customWidth="1"/>
    <col min="781" max="781" width="7.5" style="70" customWidth="1"/>
    <col min="782" max="1024" width="9.1640625" style="70"/>
    <col min="1025" max="1025" width="6.5" style="70" customWidth="1"/>
    <col min="1026" max="1027" width="8.5" style="70" customWidth="1"/>
    <col min="1028" max="1028" width="30.33203125" style="70" customWidth="1"/>
    <col min="1029" max="1029" width="12.1640625" style="70" customWidth="1"/>
    <col min="1030" max="1030" width="9.83203125" style="70" customWidth="1"/>
    <col min="1031" max="1031" width="11.5" style="70" customWidth="1"/>
    <col min="1032" max="1033" width="7" style="70" customWidth="1"/>
    <col min="1034" max="1036" width="8" style="70" customWidth="1"/>
    <col min="1037" max="1037" width="7.5" style="70" customWidth="1"/>
    <col min="1038" max="1280" width="9.1640625" style="70"/>
    <col min="1281" max="1281" width="6.5" style="70" customWidth="1"/>
    <col min="1282" max="1283" width="8.5" style="70" customWidth="1"/>
    <col min="1284" max="1284" width="30.33203125" style="70" customWidth="1"/>
    <col min="1285" max="1285" width="12.1640625" style="70" customWidth="1"/>
    <col min="1286" max="1286" width="9.83203125" style="70" customWidth="1"/>
    <col min="1287" max="1287" width="11.5" style="70" customWidth="1"/>
    <col min="1288" max="1289" width="7" style="70" customWidth="1"/>
    <col min="1290" max="1292" width="8" style="70" customWidth="1"/>
    <col min="1293" max="1293" width="7.5" style="70" customWidth="1"/>
    <col min="1294" max="1536" width="9.1640625" style="70"/>
    <col min="1537" max="1537" width="6.5" style="70" customWidth="1"/>
    <col min="1538" max="1539" width="8.5" style="70" customWidth="1"/>
    <col min="1540" max="1540" width="30.33203125" style="70" customWidth="1"/>
    <col min="1541" max="1541" width="12.1640625" style="70" customWidth="1"/>
    <col min="1542" max="1542" width="9.83203125" style="70" customWidth="1"/>
    <col min="1543" max="1543" width="11.5" style="70" customWidth="1"/>
    <col min="1544" max="1545" width="7" style="70" customWidth="1"/>
    <col min="1546" max="1548" width="8" style="70" customWidth="1"/>
    <col min="1549" max="1549" width="7.5" style="70" customWidth="1"/>
    <col min="1550" max="1792" width="9.1640625" style="70"/>
    <col min="1793" max="1793" width="6.5" style="70" customWidth="1"/>
    <col min="1794" max="1795" width="8.5" style="70" customWidth="1"/>
    <col min="1796" max="1796" width="30.33203125" style="70" customWidth="1"/>
    <col min="1797" max="1797" width="12.1640625" style="70" customWidth="1"/>
    <col min="1798" max="1798" width="9.83203125" style="70" customWidth="1"/>
    <col min="1799" max="1799" width="11.5" style="70" customWidth="1"/>
    <col min="1800" max="1801" width="7" style="70" customWidth="1"/>
    <col min="1802" max="1804" width="8" style="70" customWidth="1"/>
    <col min="1805" max="1805" width="7.5" style="70" customWidth="1"/>
    <col min="1806" max="2048" width="9.1640625" style="70"/>
    <col min="2049" max="2049" width="6.5" style="70" customWidth="1"/>
    <col min="2050" max="2051" width="8.5" style="70" customWidth="1"/>
    <col min="2052" max="2052" width="30.33203125" style="70" customWidth="1"/>
    <col min="2053" max="2053" width="12.1640625" style="70" customWidth="1"/>
    <col min="2054" max="2054" width="9.83203125" style="70" customWidth="1"/>
    <col min="2055" max="2055" width="11.5" style="70" customWidth="1"/>
    <col min="2056" max="2057" width="7" style="70" customWidth="1"/>
    <col min="2058" max="2060" width="8" style="70" customWidth="1"/>
    <col min="2061" max="2061" width="7.5" style="70" customWidth="1"/>
    <col min="2062" max="2304" width="9.1640625" style="70"/>
    <col min="2305" max="2305" width="6.5" style="70" customWidth="1"/>
    <col min="2306" max="2307" width="8.5" style="70" customWidth="1"/>
    <col min="2308" max="2308" width="30.33203125" style="70" customWidth="1"/>
    <col min="2309" max="2309" width="12.1640625" style="70" customWidth="1"/>
    <col min="2310" max="2310" width="9.83203125" style="70" customWidth="1"/>
    <col min="2311" max="2311" width="11.5" style="70" customWidth="1"/>
    <col min="2312" max="2313" width="7" style="70" customWidth="1"/>
    <col min="2314" max="2316" width="8" style="70" customWidth="1"/>
    <col min="2317" max="2317" width="7.5" style="70" customWidth="1"/>
    <col min="2318" max="2560" width="9.1640625" style="70"/>
    <col min="2561" max="2561" width="6.5" style="70" customWidth="1"/>
    <col min="2562" max="2563" width="8.5" style="70" customWidth="1"/>
    <col min="2564" max="2564" width="30.33203125" style="70" customWidth="1"/>
    <col min="2565" max="2565" width="12.1640625" style="70" customWidth="1"/>
    <col min="2566" max="2566" width="9.83203125" style="70" customWidth="1"/>
    <col min="2567" max="2567" width="11.5" style="70" customWidth="1"/>
    <col min="2568" max="2569" width="7" style="70" customWidth="1"/>
    <col min="2570" max="2572" width="8" style="70" customWidth="1"/>
    <col min="2573" max="2573" width="7.5" style="70" customWidth="1"/>
    <col min="2574" max="2816" width="9.1640625" style="70"/>
    <col min="2817" max="2817" width="6.5" style="70" customWidth="1"/>
    <col min="2818" max="2819" width="8.5" style="70" customWidth="1"/>
    <col min="2820" max="2820" width="30.33203125" style="70" customWidth="1"/>
    <col min="2821" max="2821" width="12.1640625" style="70" customWidth="1"/>
    <col min="2822" max="2822" width="9.83203125" style="70" customWidth="1"/>
    <col min="2823" max="2823" width="11.5" style="70" customWidth="1"/>
    <col min="2824" max="2825" width="7" style="70" customWidth="1"/>
    <col min="2826" max="2828" width="8" style="70" customWidth="1"/>
    <col min="2829" max="2829" width="7.5" style="70" customWidth="1"/>
    <col min="2830" max="3072" width="9.1640625" style="70"/>
    <col min="3073" max="3073" width="6.5" style="70" customWidth="1"/>
    <col min="3074" max="3075" width="8.5" style="70" customWidth="1"/>
    <col min="3076" max="3076" width="30.33203125" style="70" customWidth="1"/>
    <col min="3077" max="3077" width="12.1640625" style="70" customWidth="1"/>
    <col min="3078" max="3078" width="9.83203125" style="70" customWidth="1"/>
    <col min="3079" max="3079" width="11.5" style="70" customWidth="1"/>
    <col min="3080" max="3081" width="7" style="70" customWidth="1"/>
    <col min="3082" max="3084" width="8" style="70" customWidth="1"/>
    <col min="3085" max="3085" width="7.5" style="70" customWidth="1"/>
    <col min="3086" max="3328" width="9.1640625" style="70"/>
    <col min="3329" max="3329" width="6.5" style="70" customWidth="1"/>
    <col min="3330" max="3331" width="8.5" style="70" customWidth="1"/>
    <col min="3332" max="3332" width="30.33203125" style="70" customWidth="1"/>
    <col min="3333" max="3333" width="12.1640625" style="70" customWidth="1"/>
    <col min="3334" max="3334" width="9.83203125" style="70" customWidth="1"/>
    <col min="3335" max="3335" width="11.5" style="70" customWidth="1"/>
    <col min="3336" max="3337" width="7" style="70" customWidth="1"/>
    <col min="3338" max="3340" width="8" style="70" customWidth="1"/>
    <col min="3341" max="3341" width="7.5" style="70" customWidth="1"/>
    <col min="3342" max="3584" width="9.1640625" style="70"/>
    <col min="3585" max="3585" width="6.5" style="70" customWidth="1"/>
    <col min="3586" max="3587" width="8.5" style="70" customWidth="1"/>
    <col min="3588" max="3588" width="30.33203125" style="70" customWidth="1"/>
    <col min="3589" max="3589" width="12.1640625" style="70" customWidth="1"/>
    <col min="3590" max="3590" width="9.83203125" style="70" customWidth="1"/>
    <col min="3591" max="3591" width="11.5" style="70" customWidth="1"/>
    <col min="3592" max="3593" width="7" style="70" customWidth="1"/>
    <col min="3594" max="3596" width="8" style="70" customWidth="1"/>
    <col min="3597" max="3597" width="7.5" style="70" customWidth="1"/>
    <col min="3598" max="3840" width="9.1640625" style="70"/>
    <col min="3841" max="3841" width="6.5" style="70" customWidth="1"/>
    <col min="3842" max="3843" width="8.5" style="70" customWidth="1"/>
    <col min="3844" max="3844" width="30.33203125" style="70" customWidth="1"/>
    <col min="3845" max="3845" width="12.1640625" style="70" customWidth="1"/>
    <col min="3846" max="3846" width="9.83203125" style="70" customWidth="1"/>
    <col min="3847" max="3847" width="11.5" style="70" customWidth="1"/>
    <col min="3848" max="3849" width="7" style="70" customWidth="1"/>
    <col min="3850" max="3852" width="8" style="70" customWidth="1"/>
    <col min="3853" max="3853" width="7.5" style="70" customWidth="1"/>
    <col min="3854" max="4096" width="9.1640625" style="70"/>
    <col min="4097" max="4097" width="6.5" style="70" customWidth="1"/>
    <col min="4098" max="4099" width="8.5" style="70" customWidth="1"/>
    <col min="4100" max="4100" width="30.33203125" style="70" customWidth="1"/>
    <col min="4101" max="4101" width="12.1640625" style="70" customWidth="1"/>
    <col min="4102" max="4102" width="9.83203125" style="70" customWidth="1"/>
    <col min="4103" max="4103" width="11.5" style="70" customWidth="1"/>
    <col min="4104" max="4105" width="7" style="70" customWidth="1"/>
    <col min="4106" max="4108" width="8" style="70" customWidth="1"/>
    <col min="4109" max="4109" width="7.5" style="70" customWidth="1"/>
    <col min="4110" max="4352" width="9.1640625" style="70"/>
    <col min="4353" max="4353" width="6.5" style="70" customWidth="1"/>
    <col min="4354" max="4355" width="8.5" style="70" customWidth="1"/>
    <col min="4356" max="4356" width="30.33203125" style="70" customWidth="1"/>
    <col min="4357" max="4357" width="12.1640625" style="70" customWidth="1"/>
    <col min="4358" max="4358" width="9.83203125" style="70" customWidth="1"/>
    <col min="4359" max="4359" width="11.5" style="70" customWidth="1"/>
    <col min="4360" max="4361" width="7" style="70" customWidth="1"/>
    <col min="4362" max="4364" width="8" style="70" customWidth="1"/>
    <col min="4365" max="4365" width="7.5" style="70" customWidth="1"/>
    <col min="4366" max="4608" width="9.1640625" style="70"/>
    <col min="4609" max="4609" width="6.5" style="70" customWidth="1"/>
    <col min="4610" max="4611" width="8.5" style="70" customWidth="1"/>
    <col min="4612" max="4612" width="30.33203125" style="70" customWidth="1"/>
    <col min="4613" max="4613" width="12.1640625" style="70" customWidth="1"/>
    <col min="4614" max="4614" width="9.83203125" style="70" customWidth="1"/>
    <col min="4615" max="4615" width="11.5" style="70" customWidth="1"/>
    <col min="4616" max="4617" width="7" style="70" customWidth="1"/>
    <col min="4618" max="4620" width="8" style="70" customWidth="1"/>
    <col min="4621" max="4621" width="7.5" style="70" customWidth="1"/>
    <col min="4622" max="4864" width="9.1640625" style="70"/>
    <col min="4865" max="4865" width="6.5" style="70" customWidth="1"/>
    <col min="4866" max="4867" width="8.5" style="70" customWidth="1"/>
    <col min="4868" max="4868" width="30.33203125" style="70" customWidth="1"/>
    <col min="4869" max="4869" width="12.1640625" style="70" customWidth="1"/>
    <col min="4870" max="4870" width="9.83203125" style="70" customWidth="1"/>
    <col min="4871" max="4871" width="11.5" style="70" customWidth="1"/>
    <col min="4872" max="4873" width="7" style="70" customWidth="1"/>
    <col min="4874" max="4876" width="8" style="70" customWidth="1"/>
    <col min="4877" max="4877" width="7.5" style="70" customWidth="1"/>
    <col min="4878" max="5120" width="9.1640625" style="70"/>
    <col min="5121" max="5121" width="6.5" style="70" customWidth="1"/>
    <col min="5122" max="5123" width="8.5" style="70" customWidth="1"/>
    <col min="5124" max="5124" width="30.33203125" style="70" customWidth="1"/>
    <col min="5125" max="5125" width="12.1640625" style="70" customWidth="1"/>
    <col min="5126" max="5126" width="9.83203125" style="70" customWidth="1"/>
    <col min="5127" max="5127" width="11.5" style="70" customWidth="1"/>
    <col min="5128" max="5129" width="7" style="70" customWidth="1"/>
    <col min="5130" max="5132" width="8" style="70" customWidth="1"/>
    <col min="5133" max="5133" width="7.5" style="70" customWidth="1"/>
    <col min="5134" max="5376" width="9.1640625" style="70"/>
    <col min="5377" max="5377" width="6.5" style="70" customWidth="1"/>
    <col min="5378" max="5379" width="8.5" style="70" customWidth="1"/>
    <col min="5380" max="5380" width="30.33203125" style="70" customWidth="1"/>
    <col min="5381" max="5381" width="12.1640625" style="70" customWidth="1"/>
    <col min="5382" max="5382" width="9.83203125" style="70" customWidth="1"/>
    <col min="5383" max="5383" width="11.5" style="70" customWidth="1"/>
    <col min="5384" max="5385" width="7" style="70" customWidth="1"/>
    <col min="5386" max="5388" width="8" style="70" customWidth="1"/>
    <col min="5389" max="5389" width="7.5" style="70" customWidth="1"/>
    <col min="5390" max="5632" width="9.1640625" style="70"/>
    <col min="5633" max="5633" width="6.5" style="70" customWidth="1"/>
    <col min="5634" max="5635" width="8.5" style="70" customWidth="1"/>
    <col min="5636" max="5636" width="30.33203125" style="70" customWidth="1"/>
    <col min="5637" max="5637" width="12.1640625" style="70" customWidth="1"/>
    <col min="5638" max="5638" width="9.83203125" style="70" customWidth="1"/>
    <col min="5639" max="5639" width="11.5" style="70" customWidth="1"/>
    <col min="5640" max="5641" width="7" style="70" customWidth="1"/>
    <col min="5642" max="5644" width="8" style="70" customWidth="1"/>
    <col min="5645" max="5645" width="7.5" style="70" customWidth="1"/>
    <col min="5646" max="5888" width="9.1640625" style="70"/>
    <col min="5889" max="5889" width="6.5" style="70" customWidth="1"/>
    <col min="5890" max="5891" width="8.5" style="70" customWidth="1"/>
    <col min="5892" max="5892" width="30.33203125" style="70" customWidth="1"/>
    <col min="5893" max="5893" width="12.1640625" style="70" customWidth="1"/>
    <col min="5894" max="5894" width="9.83203125" style="70" customWidth="1"/>
    <col min="5895" max="5895" width="11.5" style="70" customWidth="1"/>
    <col min="5896" max="5897" width="7" style="70" customWidth="1"/>
    <col min="5898" max="5900" width="8" style="70" customWidth="1"/>
    <col min="5901" max="5901" width="7.5" style="70" customWidth="1"/>
    <col min="5902" max="6144" width="9.1640625" style="70"/>
    <col min="6145" max="6145" width="6.5" style="70" customWidth="1"/>
    <col min="6146" max="6147" width="8.5" style="70" customWidth="1"/>
    <col min="6148" max="6148" width="30.33203125" style="70" customWidth="1"/>
    <col min="6149" max="6149" width="12.1640625" style="70" customWidth="1"/>
    <col min="6150" max="6150" width="9.83203125" style="70" customWidth="1"/>
    <col min="6151" max="6151" width="11.5" style="70" customWidth="1"/>
    <col min="6152" max="6153" width="7" style="70" customWidth="1"/>
    <col min="6154" max="6156" width="8" style="70" customWidth="1"/>
    <col min="6157" max="6157" width="7.5" style="70" customWidth="1"/>
    <col min="6158" max="6400" width="9.1640625" style="70"/>
    <col min="6401" max="6401" width="6.5" style="70" customWidth="1"/>
    <col min="6402" max="6403" width="8.5" style="70" customWidth="1"/>
    <col min="6404" max="6404" width="30.33203125" style="70" customWidth="1"/>
    <col min="6405" max="6405" width="12.1640625" style="70" customWidth="1"/>
    <col min="6406" max="6406" width="9.83203125" style="70" customWidth="1"/>
    <col min="6407" max="6407" width="11.5" style="70" customWidth="1"/>
    <col min="6408" max="6409" width="7" style="70" customWidth="1"/>
    <col min="6410" max="6412" width="8" style="70" customWidth="1"/>
    <col min="6413" max="6413" width="7.5" style="70" customWidth="1"/>
    <col min="6414" max="6656" width="9.1640625" style="70"/>
    <col min="6657" max="6657" width="6.5" style="70" customWidth="1"/>
    <col min="6658" max="6659" width="8.5" style="70" customWidth="1"/>
    <col min="6660" max="6660" width="30.33203125" style="70" customWidth="1"/>
    <col min="6661" max="6661" width="12.1640625" style="70" customWidth="1"/>
    <col min="6662" max="6662" width="9.83203125" style="70" customWidth="1"/>
    <col min="6663" max="6663" width="11.5" style="70" customWidth="1"/>
    <col min="6664" max="6665" width="7" style="70" customWidth="1"/>
    <col min="6666" max="6668" width="8" style="70" customWidth="1"/>
    <col min="6669" max="6669" width="7.5" style="70" customWidth="1"/>
    <col min="6670" max="6912" width="9.1640625" style="70"/>
    <col min="6913" max="6913" width="6.5" style="70" customWidth="1"/>
    <col min="6914" max="6915" width="8.5" style="70" customWidth="1"/>
    <col min="6916" max="6916" width="30.33203125" style="70" customWidth="1"/>
    <col min="6917" max="6917" width="12.1640625" style="70" customWidth="1"/>
    <col min="6918" max="6918" width="9.83203125" style="70" customWidth="1"/>
    <col min="6919" max="6919" width="11.5" style="70" customWidth="1"/>
    <col min="6920" max="6921" width="7" style="70" customWidth="1"/>
    <col min="6922" max="6924" width="8" style="70" customWidth="1"/>
    <col min="6925" max="6925" width="7.5" style="70" customWidth="1"/>
    <col min="6926" max="7168" width="9.1640625" style="70"/>
    <col min="7169" max="7169" width="6.5" style="70" customWidth="1"/>
    <col min="7170" max="7171" width="8.5" style="70" customWidth="1"/>
    <col min="7172" max="7172" width="30.33203125" style="70" customWidth="1"/>
    <col min="7173" max="7173" width="12.1640625" style="70" customWidth="1"/>
    <col min="7174" max="7174" width="9.83203125" style="70" customWidth="1"/>
    <col min="7175" max="7175" width="11.5" style="70" customWidth="1"/>
    <col min="7176" max="7177" width="7" style="70" customWidth="1"/>
    <col min="7178" max="7180" width="8" style="70" customWidth="1"/>
    <col min="7181" max="7181" width="7.5" style="70" customWidth="1"/>
    <col min="7182" max="7424" width="9.1640625" style="70"/>
    <col min="7425" max="7425" width="6.5" style="70" customWidth="1"/>
    <col min="7426" max="7427" width="8.5" style="70" customWidth="1"/>
    <col min="7428" max="7428" width="30.33203125" style="70" customWidth="1"/>
    <col min="7429" max="7429" width="12.1640625" style="70" customWidth="1"/>
    <col min="7430" max="7430" width="9.83203125" style="70" customWidth="1"/>
    <col min="7431" max="7431" width="11.5" style="70" customWidth="1"/>
    <col min="7432" max="7433" width="7" style="70" customWidth="1"/>
    <col min="7434" max="7436" width="8" style="70" customWidth="1"/>
    <col min="7437" max="7437" width="7.5" style="70" customWidth="1"/>
    <col min="7438" max="7680" width="9.1640625" style="70"/>
    <col min="7681" max="7681" width="6.5" style="70" customWidth="1"/>
    <col min="7682" max="7683" width="8.5" style="70" customWidth="1"/>
    <col min="7684" max="7684" width="30.33203125" style="70" customWidth="1"/>
    <col min="7685" max="7685" width="12.1640625" style="70" customWidth="1"/>
    <col min="7686" max="7686" width="9.83203125" style="70" customWidth="1"/>
    <col min="7687" max="7687" width="11.5" style="70" customWidth="1"/>
    <col min="7688" max="7689" width="7" style="70" customWidth="1"/>
    <col min="7690" max="7692" width="8" style="70" customWidth="1"/>
    <col min="7693" max="7693" width="7.5" style="70" customWidth="1"/>
    <col min="7694" max="7936" width="9.1640625" style="70"/>
    <col min="7937" max="7937" width="6.5" style="70" customWidth="1"/>
    <col min="7938" max="7939" width="8.5" style="70" customWidth="1"/>
    <col min="7940" max="7940" width="30.33203125" style="70" customWidth="1"/>
    <col min="7941" max="7941" width="12.1640625" style="70" customWidth="1"/>
    <col min="7942" max="7942" width="9.83203125" style="70" customWidth="1"/>
    <col min="7943" max="7943" width="11.5" style="70" customWidth="1"/>
    <col min="7944" max="7945" width="7" style="70" customWidth="1"/>
    <col min="7946" max="7948" width="8" style="70" customWidth="1"/>
    <col min="7949" max="7949" width="7.5" style="70" customWidth="1"/>
    <col min="7950" max="8192" width="9.1640625" style="70"/>
    <col min="8193" max="8193" width="6.5" style="70" customWidth="1"/>
    <col min="8194" max="8195" width="8.5" style="70" customWidth="1"/>
    <col min="8196" max="8196" width="30.33203125" style="70" customWidth="1"/>
    <col min="8197" max="8197" width="12.1640625" style="70" customWidth="1"/>
    <col min="8198" max="8198" width="9.83203125" style="70" customWidth="1"/>
    <col min="8199" max="8199" width="11.5" style="70" customWidth="1"/>
    <col min="8200" max="8201" width="7" style="70" customWidth="1"/>
    <col min="8202" max="8204" width="8" style="70" customWidth="1"/>
    <col min="8205" max="8205" width="7.5" style="70" customWidth="1"/>
    <col min="8206" max="8448" width="9.1640625" style="70"/>
    <col min="8449" max="8449" width="6.5" style="70" customWidth="1"/>
    <col min="8450" max="8451" width="8.5" style="70" customWidth="1"/>
    <col min="8452" max="8452" width="30.33203125" style="70" customWidth="1"/>
    <col min="8453" max="8453" width="12.1640625" style="70" customWidth="1"/>
    <col min="8454" max="8454" width="9.83203125" style="70" customWidth="1"/>
    <col min="8455" max="8455" width="11.5" style="70" customWidth="1"/>
    <col min="8456" max="8457" width="7" style="70" customWidth="1"/>
    <col min="8458" max="8460" width="8" style="70" customWidth="1"/>
    <col min="8461" max="8461" width="7.5" style="70" customWidth="1"/>
    <col min="8462" max="8704" width="9.1640625" style="70"/>
    <col min="8705" max="8705" width="6.5" style="70" customWidth="1"/>
    <col min="8706" max="8707" width="8.5" style="70" customWidth="1"/>
    <col min="8708" max="8708" width="30.33203125" style="70" customWidth="1"/>
    <col min="8709" max="8709" width="12.1640625" style="70" customWidth="1"/>
    <col min="8710" max="8710" width="9.83203125" style="70" customWidth="1"/>
    <col min="8711" max="8711" width="11.5" style="70" customWidth="1"/>
    <col min="8712" max="8713" width="7" style="70" customWidth="1"/>
    <col min="8714" max="8716" width="8" style="70" customWidth="1"/>
    <col min="8717" max="8717" width="7.5" style="70" customWidth="1"/>
    <col min="8718" max="8960" width="9.1640625" style="70"/>
    <col min="8961" max="8961" width="6.5" style="70" customWidth="1"/>
    <col min="8962" max="8963" width="8.5" style="70" customWidth="1"/>
    <col min="8964" max="8964" width="30.33203125" style="70" customWidth="1"/>
    <col min="8965" max="8965" width="12.1640625" style="70" customWidth="1"/>
    <col min="8966" max="8966" width="9.83203125" style="70" customWidth="1"/>
    <col min="8967" max="8967" width="11.5" style="70" customWidth="1"/>
    <col min="8968" max="8969" width="7" style="70" customWidth="1"/>
    <col min="8970" max="8972" width="8" style="70" customWidth="1"/>
    <col min="8973" max="8973" width="7.5" style="70" customWidth="1"/>
    <col min="8974" max="9216" width="9.1640625" style="70"/>
    <col min="9217" max="9217" width="6.5" style="70" customWidth="1"/>
    <col min="9218" max="9219" width="8.5" style="70" customWidth="1"/>
    <col min="9220" max="9220" width="30.33203125" style="70" customWidth="1"/>
    <col min="9221" max="9221" width="12.1640625" style="70" customWidth="1"/>
    <col min="9222" max="9222" width="9.83203125" style="70" customWidth="1"/>
    <col min="9223" max="9223" width="11.5" style="70" customWidth="1"/>
    <col min="9224" max="9225" width="7" style="70" customWidth="1"/>
    <col min="9226" max="9228" width="8" style="70" customWidth="1"/>
    <col min="9229" max="9229" width="7.5" style="70" customWidth="1"/>
    <col min="9230" max="9472" width="9.1640625" style="70"/>
    <col min="9473" max="9473" width="6.5" style="70" customWidth="1"/>
    <col min="9474" max="9475" width="8.5" style="70" customWidth="1"/>
    <col min="9476" max="9476" width="30.33203125" style="70" customWidth="1"/>
    <col min="9477" max="9477" width="12.1640625" style="70" customWidth="1"/>
    <col min="9478" max="9478" width="9.83203125" style="70" customWidth="1"/>
    <col min="9479" max="9479" width="11.5" style="70" customWidth="1"/>
    <col min="9480" max="9481" width="7" style="70" customWidth="1"/>
    <col min="9482" max="9484" width="8" style="70" customWidth="1"/>
    <col min="9485" max="9485" width="7.5" style="70" customWidth="1"/>
    <col min="9486" max="9728" width="9.1640625" style="70"/>
    <col min="9729" max="9729" width="6.5" style="70" customWidth="1"/>
    <col min="9730" max="9731" width="8.5" style="70" customWidth="1"/>
    <col min="9732" max="9732" width="30.33203125" style="70" customWidth="1"/>
    <col min="9733" max="9733" width="12.1640625" style="70" customWidth="1"/>
    <col min="9734" max="9734" width="9.83203125" style="70" customWidth="1"/>
    <col min="9735" max="9735" width="11.5" style="70" customWidth="1"/>
    <col min="9736" max="9737" width="7" style="70" customWidth="1"/>
    <col min="9738" max="9740" width="8" style="70" customWidth="1"/>
    <col min="9741" max="9741" width="7.5" style="70" customWidth="1"/>
    <col min="9742" max="9984" width="9.1640625" style="70"/>
    <col min="9985" max="9985" width="6.5" style="70" customWidth="1"/>
    <col min="9986" max="9987" width="8.5" style="70" customWidth="1"/>
    <col min="9988" max="9988" width="30.33203125" style="70" customWidth="1"/>
    <col min="9989" max="9989" width="12.1640625" style="70" customWidth="1"/>
    <col min="9990" max="9990" width="9.83203125" style="70" customWidth="1"/>
    <col min="9991" max="9991" width="11.5" style="70" customWidth="1"/>
    <col min="9992" max="9993" width="7" style="70" customWidth="1"/>
    <col min="9994" max="9996" width="8" style="70" customWidth="1"/>
    <col min="9997" max="9997" width="7.5" style="70" customWidth="1"/>
    <col min="9998" max="10240" width="9.1640625" style="70"/>
    <col min="10241" max="10241" width="6.5" style="70" customWidth="1"/>
    <col min="10242" max="10243" width="8.5" style="70" customWidth="1"/>
    <col min="10244" max="10244" width="30.33203125" style="70" customWidth="1"/>
    <col min="10245" max="10245" width="12.1640625" style="70" customWidth="1"/>
    <col min="10246" max="10246" width="9.83203125" style="70" customWidth="1"/>
    <col min="10247" max="10247" width="11.5" style="70" customWidth="1"/>
    <col min="10248" max="10249" width="7" style="70" customWidth="1"/>
    <col min="10250" max="10252" width="8" style="70" customWidth="1"/>
    <col min="10253" max="10253" width="7.5" style="70" customWidth="1"/>
    <col min="10254" max="10496" width="9.1640625" style="70"/>
    <col min="10497" max="10497" width="6.5" style="70" customWidth="1"/>
    <col min="10498" max="10499" width="8.5" style="70" customWidth="1"/>
    <col min="10500" max="10500" width="30.33203125" style="70" customWidth="1"/>
    <col min="10501" max="10501" width="12.1640625" style="70" customWidth="1"/>
    <col min="10502" max="10502" width="9.83203125" style="70" customWidth="1"/>
    <col min="10503" max="10503" width="11.5" style="70" customWidth="1"/>
    <col min="10504" max="10505" width="7" style="70" customWidth="1"/>
    <col min="10506" max="10508" width="8" style="70" customWidth="1"/>
    <col min="10509" max="10509" width="7.5" style="70" customWidth="1"/>
    <col min="10510" max="10752" width="9.1640625" style="70"/>
    <col min="10753" max="10753" width="6.5" style="70" customWidth="1"/>
    <col min="10754" max="10755" width="8.5" style="70" customWidth="1"/>
    <col min="10756" max="10756" width="30.33203125" style="70" customWidth="1"/>
    <col min="10757" max="10757" width="12.1640625" style="70" customWidth="1"/>
    <col min="10758" max="10758" width="9.83203125" style="70" customWidth="1"/>
    <col min="10759" max="10759" width="11.5" style="70" customWidth="1"/>
    <col min="10760" max="10761" width="7" style="70" customWidth="1"/>
    <col min="10762" max="10764" width="8" style="70" customWidth="1"/>
    <col min="10765" max="10765" width="7.5" style="70" customWidth="1"/>
    <col min="10766" max="11008" width="9.1640625" style="70"/>
    <col min="11009" max="11009" width="6.5" style="70" customWidth="1"/>
    <col min="11010" max="11011" width="8.5" style="70" customWidth="1"/>
    <col min="11012" max="11012" width="30.33203125" style="70" customWidth="1"/>
    <col min="11013" max="11013" width="12.1640625" style="70" customWidth="1"/>
    <col min="11014" max="11014" width="9.83203125" style="70" customWidth="1"/>
    <col min="11015" max="11015" width="11.5" style="70" customWidth="1"/>
    <col min="11016" max="11017" width="7" style="70" customWidth="1"/>
    <col min="11018" max="11020" width="8" style="70" customWidth="1"/>
    <col min="11021" max="11021" width="7.5" style="70" customWidth="1"/>
    <col min="11022" max="11264" width="9.1640625" style="70"/>
    <col min="11265" max="11265" width="6.5" style="70" customWidth="1"/>
    <col min="11266" max="11267" width="8.5" style="70" customWidth="1"/>
    <col min="11268" max="11268" width="30.33203125" style="70" customWidth="1"/>
    <col min="11269" max="11269" width="12.1640625" style="70" customWidth="1"/>
    <col min="11270" max="11270" width="9.83203125" style="70" customWidth="1"/>
    <col min="11271" max="11271" width="11.5" style="70" customWidth="1"/>
    <col min="11272" max="11273" width="7" style="70" customWidth="1"/>
    <col min="11274" max="11276" width="8" style="70" customWidth="1"/>
    <col min="11277" max="11277" width="7.5" style="70" customWidth="1"/>
    <col min="11278" max="11520" width="9.1640625" style="70"/>
    <col min="11521" max="11521" width="6.5" style="70" customWidth="1"/>
    <col min="11522" max="11523" width="8.5" style="70" customWidth="1"/>
    <col min="11524" max="11524" width="30.33203125" style="70" customWidth="1"/>
    <col min="11525" max="11525" width="12.1640625" style="70" customWidth="1"/>
    <col min="11526" max="11526" width="9.83203125" style="70" customWidth="1"/>
    <col min="11527" max="11527" width="11.5" style="70" customWidth="1"/>
    <col min="11528" max="11529" width="7" style="70" customWidth="1"/>
    <col min="11530" max="11532" width="8" style="70" customWidth="1"/>
    <col min="11533" max="11533" width="7.5" style="70" customWidth="1"/>
    <col min="11534" max="11776" width="9.1640625" style="70"/>
    <col min="11777" max="11777" width="6.5" style="70" customWidth="1"/>
    <col min="11778" max="11779" width="8.5" style="70" customWidth="1"/>
    <col min="11780" max="11780" width="30.33203125" style="70" customWidth="1"/>
    <col min="11781" max="11781" width="12.1640625" style="70" customWidth="1"/>
    <col min="11782" max="11782" width="9.83203125" style="70" customWidth="1"/>
    <col min="11783" max="11783" width="11.5" style="70" customWidth="1"/>
    <col min="11784" max="11785" width="7" style="70" customWidth="1"/>
    <col min="11786" max="11788" width="8" style="70" customWidth="1"/>
    <col min="11789" max="11789" width="7.5" style="70" customWidth="1"/>
    <col min="11790" max="12032" width="9.1640625" style="70"/>
    <col min="12033" max="12033" width="6.5" style="70" customWidth="1"/>
    <col min="12034" max="12035" width="8.5" style="70" customWidth="1"/>
    <col min="12036" max="12036" width="30.33203125" style="70" customWidth="1"/>
    <col min="12037" max="12037" width="12.1640625" style="70" customWidth="1"/>
    <col min="12038" max="12038" width="9.83203125" style="70" customWidth="1"/>
    <col min="12039" max="12039" width="11.5" style="70" customWidth="1"/>
    <col min="12040" max="12041" width="7" style="70" customWidth="1"/>
    <col min="12042" max="12044" width="8" style="70" customWidth="1"/>
    <col min="12045" max="12045" width="7.5" style="70" customWidth="1"/>
    <col min="12046" max="12288" width="9.1640625" style="70"/>
    <col min="12289" max="12289" width="6.5" style="70" customWidth="1"/>
    <col min="12290" max="12291" width="8.5" style="70" customWidth="1"/>
    <col min="12292" max="12292" width="30.33203125" style="70" customWidth="1"/>
    <col min="12293" max="12293" width="12.1640625" style="70" customWidth="1"/>
    <col min="12294" max="12294" width="9.83203125" style="70" customWidth="1"/>
    <col min="12295" max="12295" width="11.5" style="70" customWidth="1"/>
    <col min="12296" max="12297" width="7" style="70" customWidth="1"/>
    <col min="12298" max="12300" width="8" style="70" customWidth="1"/>
    <col min="12301" max="12301" width="7.5" style="70" customWidth="1"/>
    <col min="12302" max="12544" width="9.1640625" style="70"/>
    <col min="12545" max="12545" width="6.5" style="70" customWidth="1"/>
    <col min="12546" max="12547" width="8.5" style="70" customWidth="1"/>
    <col min="12548" max="12548" width="30.33203125" style="70" customWidth="1"/>
    <col min="12549" max="12549" width="12.1640625" style="70" customWidth="1"/>
    <col min="12550" max="12550" width="9.83203125" style="70" customWidth="1"/>
    <col min="12551" max="12551" width="11.5" style="70" customWidth="1"/>
    <col min="12552" max="12553" width="7" style="70" customWidth="1"/>
    <col min="12554" max="12556" width="8" style="70" customWidth="1"/>
    <col min="12557" max="12557" width="7.5" style="70" customWidth="1"/>
    <col min="12558" max="12800" width="9.1640625" style="70"/>
    <col min="12801" max="12801" width="6.5" style="70" customWidth="1"/>
    <col min="12802" max="12803" width="8.5" style="70" customWidth="1"/>
    <col min="12804" max="12804" width="30.33203125" style="70" customWidth="1"/>
    <col min="12805" max="12805" width="12.1640625" style="70" customWidth="1"/>
    <col min="12806" max="12806" width="9.83203125" style="70" customWidth="1"/>
    <col min="12807" max="12807" width="11.5" style="70" customWidth="1"/>
    <col min="12808" max="12809" width="7" style="70" customWidth="1"/>
    <col min="12810" max="12812" width="8" style="70" customWidth="1"/>
    <col min="12813" max="12813" width="7.5" style="70" customWidth="1"/>
    <col min="12814" max="13056" width="9.1640625" style="70"/>
    <col min="13057" max="13057" width="6.5" style="70" customWidth="1"/>
    <col min="13058" max="13059" width="8.5" style="70" customWidth="1"/>
    <col min="13060" max="13060" width="30.33203125" style="70" customWidth="1"/>
    <col min="13061" max="13061" width="12.1640625" style="70" customWidth="1"/>
    <col min="13062" max="13062" width="9.83203125" style="70" customWidth="1"/>
    <col min="13063" max="13063" width="11.5" style="70" customWidth="1"/>
    <col min="13064" max="13065" width="7" style="70" customWidth="1"/>
    <col min="13066" max="13068" width="8" style="70" customWidth="1"/>
    <col min="13069" max="13069" width="7.5" style="70" customWidth="1"/>
    <col min="13070" max="13312" width="9.1640625" style="70"/>
    <col min="13313" max="13313" width="6.5" style="70" customWidth="1"/>
    <col min="13314" max="13315" width="8.5" style="70" customWidth="1"/>
    <col min="13316" max="13316" width="30.33203125" style="70" customWidth="1"/>
    <col min="13317" max="13317" width="12.1640625" style="70" customWidth="1"/>
    <col min="13318" max="13318" width="9.83203125" style="70" customWidth="1"/>
    <col min="13319" max="13319" width="11.5" style="70" customWidth="1"/>
    <col min="13320" max="13321" width="7" style="70" customWidth="1"/>
    <col min="13322" max="13324" width="8" style="70" customWidth="1"/>
    <col min="13325" max="13325" width="7.5" style="70" customWidth="1"/>
    <col min="13326" max="13568" width="9.1640625" style="70"/>
    <col min="13569" max="13569" width="6.5" style="70" customWidth="1"/>
    <col min="13570" max="13571" width="8.5" style="70" customWidth="1"/>
    <col min="13572" max="13572" width="30.33203125" style="70" customWidth="1"/>
    <col min="13573" max="13573" width="12.1640625" style="70" customWidth="1"/>
    <col min="13574" max="13574" width="9.83203125" style="70" customWidth="1"/>
    <col min="13575" max="13575" width="11.5" style="70" customWidth="1"/>
    <col min="13576" max="13577" width="7" style="70" customWidth="1"/>
    <col min="13578" max="13580" width="8" style="70" customWidth="1"/>
    <col min="13581" max="13581" width="7.5" style="70" customWidth="1"/>
    <col min="13582" max="13824" width="9.1640625" style="70"/>
    <col min="13825" max="13825" width="6.5" style="70" customWidth="1"/>
    <col min="13826" max="13827" width="8.5" style="70" customWidth="1"/>
    <col min="13828" max="13828" width="30.33203125" style="70" customWidth="1"/>
    <col min="13829" max="13829" width="12.1640625" style="70" customWidth="1"/>
    <col min="13830" max="13830" width="9.83203125" style="70" customWidth="1"/>
    <col min="13831" max="13831" width="11.5" style="70" customWidth="1"/>
    <col min="13832" max="13833" width="7" style="70" customWidth="1"/>
    <col min="13834" max="13836" width="8" style="70" customWidth="1"/>
    <col min="13837" max="13837" width="7.5" style="70" customWidth="1"/>
    <col min="13838" max="14080" width="9.1640625" style="70"/>
    <col min="14081" max="14081" width="6.5" style="70" customWidth="1"/>
    <col min="14082" max="14083" width="8.5" style="70" customWidth="1"/>
    <col min="14084" max="14084" width="30.33203125" style="70" customWidth="1"/>
    <col min="14085" max="14085" width="12.1640625" style="70" customWidth="1"/>
    <col min="14086" max="14086" width="9.83203125" style="70" customWidth="1"/>
    <col min="14087" max="14087" width="11.5" style="70" customWidth="1"/>
    <col min="14088" max="14089" width="7" style="70" customWidth="1"/>
    <col min="14090" max="14092" width="8" style="70" customWidth="1"/>
    <col min="14093" max="14093" width="7.5" style="70" customWidth="1"/>
    <col min="14094" max="14336" width="9.1640625" style="70"/>
    <col min="14337" max="14337" width="6.5" style="70" customWidth="1"/>
    <col min="14338" max="14339" width="8.5" style="70" customWidth="1"/>
    <col min="14340" max="14340" width="30.33203125" style="70" customWidth="1"/>
    <col min="14341" max="14341" width="12.1640625" style="70" customWidth="1"/>
    <col min="14342" max="14342" width="9.83203125" style="70" customWidth="1"/>
    <col min="14343" max="14343" width="11.5" style="70" customWidth="1"/>
    <col min="14344" max="14345" width="7" style="70" customWidth="1"/>
    <col min="14346" max="14348" width="8" style="70" customWidth="1"/>
    <col min="14349" max="14349" width="7.5" style="70" customWidth="1"/>
    <col min="14350" max="14592" width="9.1640625" style="70"/>
    <col min="14593" max="14593" width="6.5" style="70" customWidth="1"/>
    <col min="14594" max="14595" width="8.5" style="70" customWidth="1"/>
    <col min="14596" max="14596" width="30.33203125" style="70" customWidth="1"/>
    <col min="14597" max="14597" width="12.1640625" style="70" customWidth="1"/>
    <col min="14598" max="14598" width="9.83203125" style="70" customWidth="1"/>
    <col min="14599" max="14599" width="11.5" style="70" customWidth="1"/>
    <col min="14600" max="14601" width="7" style="70" customWidth="1"/>
    <col min="14602" max="14604" width="8" style="70" customWidth="1"/>
    <col min="14605" max="14605" width="7.5" style="70" customWidth="1"/>
    <col min="14606" max="14848" width="9.1640625" style="70"/>
    <col min="14849" max="14849" width="6.5" style="70" customWidth="1"/>
    <col min="14850" max="14851" width="8.5" style="70" customWidth="1"/>
    <col min="14852" max="14852" width="30.33203125" style="70" customWidth="1"/>
    <col min="14853" max="14853" width="12.1640625" style="70" customWidth="1"/>
    <col min="14854" max="14854" width="9.83203125" style="70" customWidth="1"/>
    <col min="14855" max="14855" width="11.5" style="70" customWidth="1"/>
    <col min="14856" max="14857" width="7" style="70" customWidth="1"/>
    <col min="14858" max="14860" width="8" style="70" customWidth="1"/>
    <col min="14861" max="14861" width="7.5" style="70" customWidth="1"/>
    <col min="14862" max="15104" width="9.1640625" style="70"/>
    <col min="15105" max="15105" width="6.5" style="70" customWidth="1"/>
    <col min="15106" max="15107" width="8.5" style="70" customWidth="1"/>
    <col min="15108" max="15108" width="30.33203125" style="70" customWidth="1"/>
    <col min="15109" max="15109" width="12.1640625" style="70" customWidth="1"/>
    <col min="15110" max="15110" width="9.83203125" style="70" customWidth="1"/>
    <col min="15111" max="15111" width="11.5" style="70" customWidth="1"/>
    <col min="15112" max="15113" width="7" style="70" customWidth="1"/>
    <col min="15114" max="15116" width="8" style="70" customWidth="1"/>
    <col min="15117" max="15117" width="7.5" style="70" customWidth="1"/>
    <col min="15118" max="15360" width="9.1640625" style="70"/>
    <col min="15361" max="15361" width="6.5" style="70" customWidth="1"/>
    <col min="15362" max="15363" width="8.5" style="70" customWidth="1"/>
    <col min="15364" max="15364" width="30.33203125" style="70" customWidth="1"/>
    <col min="15365" max="15365" width="12.1640625" style="70" customWidth="1"/>
    <col min="15366" max="15366" width="9.83203125" style="70" customWidth="1"/>
    <col min="15367" max="15367" width="11.5" style="70" customWidth="1"/>
    <col min="15368" max="15369" width="7" style="70" customWidth="1"/>
    <col min="15370" max="15372" width="8" style="70" customWidth="1"/>
    <col min="15373" max="15373" width="7.5" style="70" customWidth="1"/>
    <col min="15374" max="15616" width="9.1640625" style="70"/>
    <col min="15617" max="15617" width="6.5" style="70" customWidth="1"/>
    <col min="15618" max="15619" width="8.5" style="70" customWidth="1"/>
    <col min="15620" max="15620" width="30.33203125" style="70" customWidth="1"/>
    <col min="15621" max="15621" width="12.1640625" style="70" customWidth="1"/>
    <col min="15622" max="15622" width="9.83203125" style="70" customWidth="1"/>
    <col min="15623" max="15623" width="11.5" style="70" customWidth="1"/>
    <col min="15624" max="15625" width="7" style="70" customWidth="1"/>
    <col min="15626" max="15628" width="8" style="70" customWidth="1"/>
    <col min="15629" max="15629" width="7.5" style="70" customWidth="1"/>
    <col min="15630" max="15872" width="9.1640625" style="70"/>
    <col min="15873" max="15873" width="6.5" style="70" customWidth="1"/>
    <col min="15874" max="15875" width="8.5" style="70" customWidth="1"/>
    <col min="15876" max="15876" width="30.33203125" style="70" customWidth="1"/>
    <col min="15877" max="15877" width="12.1640625" style="70" customWidth="1"/>
    <col min="15878" max="15878" width="9.83203125" style="70" customWidth="1"/>
    <col min="15879" max="15879" width="11.5" style="70" customWidth="1"/>
    <col min="15880" max="15881" width="7" style="70" customWidth="1"/>
    <col min="15882" max="15884" width="8" style="70" customWidth="1"/>
    <col min="15885" max="15885" width="7.5" style="70" customWidth="1"/>
    <col min="15886" max="16128" width="9.1640625" style="70"/>
    <col min="16129" max="16129" width="6.5" style="70" customWidth="1"/>
    <col min="16130" max="16131" width="8.5" style="70" customWidth="1"/>
    <col min="16132" max="16132" width="30.33203125" style="70" customWidth="1"/>
    <col min="16133" max="16133" width="12.1640625" style="70" customWidth="1"/>
    <col min="16134" max="16134" width="9.83203125" style="70" customWidth="1"/>
    <col min="16135" max="16135" width="11.5" style="70" customWidth="1"/>
    <col min="16136" max="16137" width="7" style="70" customWidth="1"/>
    <col min="16138" max="16140" width="8" style="70" customWidth="1"/>
    <col min="16141" max="16141" width="7.5" style="70" customWidth="1"/>
    <col min="16142" max="16384" width="9.1640625" style="70"/>
  </cols>
  <sheetData>
    <row r="1" spans="1:16" ht="151.5" customHeight="1" x14ac:dyDescent="0.2">
      <c r="A1" s="61" t="s">
        <v>139</v>
      </c>
      <c r="B1" s="62" t="s">
        <v>140</v>
      </c>
      <c r="C1" s="62" t="s">
        <v>141</v>
      </c>
      <c r="D1" s="63" t="s">
        <v>142</v>
      </c>
      <c r="E1" s="64" t="s">
        <v>143</v>
      </c>
      <c r="F1" s="65" t="s">
        <v>144</v>
      </c>
      <c r="G1" s="66" t="s">
        <v>145</v>
      </c>
      <c r="H1" s="67" t="s">
        <v>146</v>
      </c>
      <c r="I1" s="68" t="s">
        <v>147</v>
      </c>
      <c r="J1" s="69" t="s">
        <v>148</v>
      </c>
      <c r="K1" s="69" t="s">
        <v>149</v>
      </c>
      <c r="L1" s="69" t="s">
        <v>150</v>
      </c>
      <c r="M1" s="69" t="s">
        <v>151</v>
      </c>
    </row>
    <row r="2" spans="1:16" x14ac:dyDescent="0.2">
      <c r="A2" s="71" t="s">
        <v>152</v>
      </c>
      <c r="B2" s="72" t="s">
        <v>153</v>
      </c>
      <c r="C2" s="71">
        <v>56001</v>
      </c>
      <c r="D2" s="73" t="s">
        <v>154</v>
      </c>
      <c r="E2" s="74">
        <v>131.60220000000001</v>
      </c>
      <c r="F2" s="75">
        <v>5655</v>
      </c>
      <c r="G2" s="75">
        <v>5304</v>
      </c>
      <c r="H2" s="72" t="s">
        <v>155</v>
      </c>
      <c r="I2" s="75">
        <v>420</v>
      </c>
      <c r="J2" s="72">
        <v>0</v>
      </c>
      <c r="K2" s="71">
        <v>0</v>
      </c>
      <c r="L2" s="71">
        <v>0</v>
      </c>
      <c r="M2" s="71">
        <v>3</v>
      </c>
      <c r="P2" s="165">
        <f>(F2-G2)/F2</f>
        <v>6.2068965517241378E-2</v>
      </c>
    </row>
    <row r="3" spans="1:16" x14ac:dyDescent="0.2">
      <c r="A3" s="71" t="s">
        <v>152</v>
      </c>
      <c r="B3" s="72" t="s">
        <v>156</v>
      </c>
      <c r="C3" s="71">
        <v>56002</v>
      </c>
      <c r="D3" s="73" t="s">
        <v>157</v>
      </c>
      <c r="E3" s="74">
        <v>21.8706</v>
      </c>
      <c r="F3" s="75">
        <v>886</v>
      </c>
      <c r="G3" s="75">
        <v>827</v>
      </c>
      <c r="H3" s="72" t="s">
        <v>155</v>
      </c>
      <c r="I3" s="75">
        <v>260</v>
      </c>
      <c r="J3" s="72">
        <v>0</v>
      </c>
      <c r="K3" s="71">
        <v>0</v>
      </c>
      <c r="L3" s="71">
        <v>0</v>
      </c>
      <c r="M3" s="71">
        <v>3</v>
      </c>
      <c r="P3" s="165">
        <f t="shared" ref="P3:P66" si="0">(F3-G3)/F3</f>
        <v>6.6591422121896157E-2</v>
      </c>
    </row>
    <row r="4" spans="1:16" x14ac:dyDescent="0.2">
      <c r="A4" s="71" t="s">
        <v>152</v>
      </c>
      <c r="B4" s="72" t="s">
        <v>158</v>
      </c>
      <c r="C4" s="71">
        <v>56003</v>
      </c>
      <c r="D4" s="73" t="s">
        <v>159</v>
      </c>
      <c r="E4" s="74">
        <v>72.808099999999996</v>
      </c>
      <c r="F4" s="75">
        <v>3674</v>
      </c>
      <c r="G4" s="75">
        <v>3482</v>
      </c>
      <c r="H4" s="72" t="s">
        <v>155</v>
      </c>
      <c r="I4" s="75">
        <v>484</v>
      </c>
      <c r="J4" s="72">
        <v>0</v>
      </c>
      <c r="K4" s="71">
        <v>0</v>
      </c>
      <c r="L4" s="71">
        <v>0</v>
      </c>
      <c r="M4" s="71">
        <v>3</v>
      </c>
      <c r="P4" s="165">
        <f t="shared" si="0"/>
        <v>5.2259118127381599E-2</v>
      </c>
    </row>
    <row r="5" spans="1:16" x14ac:dyDescent="0.2">
      <c r="A5" s="71" t="s">
        <v>152</v>
      </c>
      <c r="B5" s="72" t="s">
        <v>160</v>
      </c>
      <c r="C5" s="71">
        <v>56004</v>
      </c>
      <c r="D5" s="73" t="s">
        <v>161</v>
      </c>
      <c r="E5" s="74">
        <v>37.563499999999998</v>
      </c>
      <c r="F5" s="75">
        <v>1085</v>
      </c>
      <c r="G5" s="75">
        <v>990</v>
      </c>
      <c r="H5" s="72" t="s">
        <v>155</v>
      </c>
      <c r="I5" s="75">
        <v>340</v>
      </c>
      <c r="J5" s="72">
        <v>0</v>
      </c>
      <c r="K5" s="71">
        <v>0</v>
      </c>
      <c r="L5" s="71">
        <v>0</v>
      </c>
      <c r="M5" s="71">
        <v>3</v>
      </c>
      <c r="P5" s="165">
        <f t="shared" si="0"/>
        <v>8.755760368663594E-2</v>
      </c>
    </row>
    <row r="6" spans="1:16" x14ac:dyDescent="0.2">
      <c r="A6" s="71" t="s">
        <v>152</v>
      </c>
      <c r="B6" s="72" t="s">
        <v>162</v>
      </c>
      <c r="C6" s="71">
        <v>56005</v>
      </c>
      <c r="D6" s="73" t="s">
        <v>163</v>
      </c>
      <c r="E6" s="74">
        <v>37.545699999999997</v>
      </c>
      <c r="F6" s="75">
        <v>4834</v>
      </c>
      <c r="G6" s="75">
        <v>4627</v>
      </c>
      <c r="H6" s="72" t="s">
        <v>155</v>
      </c>
      <c r="I6" s="75">
        <v>360</v>
      </c>
      <c r="J6" s="72">
        <v>0</v>
      </c>
      <c r="K6" s="71">
        <v>0</v>
      </c>
      <c r="L6" s="71">
        <v>0</v>
      </c>
      <c r="M6" s="71">
        <v>3</v>
      </c>
      <c r="P6" s="165">
        <f t="shared" si="0"/>
        <v>4.2821679768307822E-2</v>
      </c>
    </row>
    <row r="7" spans="1:16" x14ac:dyDescent="0.2">
      <c r="A7" s="71" t="s">
        <v>152</v>
      </c>
      <c r="B7" s="72" t="s">
        <v>164</v>
      </c>
      <c r="C7" s="71">
        <v>56006</v>
      </c>
      <c r="D7" s="73" t="s">
        <v>165</v>
      </c>
      <c r="E7" s="74">
        <v>12.1676</v>
      </c>
      <c r="F7" s="75">
        <v>1277</v>
      </c>
      <c r="G7" s="75">
        <v>1251</v>
      </c>
      <c r="H7" s="72" t="s">
        <v>155</v>
      </c>
      <c r="I7" s="75">
        <v>304</v>
      </c>
      <c r="J7" s="72">
        <v>0</v>
      </c>
      <c r="K7" s="71">
        <v>0</v>
      </c>
      <c r="L7" s="71">
        <v>0</v>
      </c>
      <c r="M7" s="71">
        <v>3</v>
      </c>
      <c r="P7" s="165">
        <f t="shared" si="0"/>
        <v>2.0360219263899765E-2</v>
      </c>
    </row>
    <row r="8" spans="1:16" x14ac:dyDescent="0.2">
      <c r="A8" s="71" t="s">
        <v>152</v>
      </c>
      <c r="B8" s="72" t="s">
        <v>166</v>
      </c>
      <c r="C8" s="71">
        <v>56007</v>
      </c>
      <c r="D8" s="73" t="s">
        <v>167</v>
      </c>
      <c r="E8" s="74">
        <v>92.914199999999994</v>
      </c>
      <c r="F8" s="75">
        <v>3356</v>
      </c>
      <c r="G8" s="75">
        <v>3003</v>
      </c>
      <c r="H8" s="72" t="s">
        <v>155</v>
      </c>
      <c r="I8" s="75">
        <v>270</v>
      </c>
      <c r="J8" s="72">
        <v>0</v>
      </c>
      <c r="K8" s="71">
        <v>0</v>
      </c>
      <c r="L8" s="71">
        <v>0</v>
      </c>
      <c r="M8" s="71">
        <v>3</v>
      </c>
      <c r="P8" s="165">
        <f t="shared" si="0"/>
        <v>0.10518474374255066</v>
      </c>
    </row>
    <row r="9" spans="1:16" x14ac:dyDescent="0.2">
      <c r="A9" s="71" t="s">
        <v>152</v>
      </c>
      <c r="B9" s="72" t="s">
        <v>168</v>
      </c>
      <c r="C9" s="71">
        <v>56008</v>
      </c>
      <c r="D9" s="73" t="s">
        <v>169</v>
      </c>
      <c r="E9" s="74">
        <v>63.571399999999997</v>
      </c>
      <c r="F9" s="75">
        <v>4137</v>
      </c>
      <c r="G9" s="75">
        <v>3739</v>
      </c>
      <c r="H9" s="72" t="s">
        <v>155</v>
      </c>
      <c r="I9" s="75">
        <v>350</v>
      </c>
      <c r="J9" s="72">
        <v>0</v>
      </c>
      <c r="K9" s="71">
        <v>0</v>
      </c>
      <c r="L9" s="71">
        <v>0</v>
      </c>
      <c r="M9" s="71">
        <v>3</v>
      </c>
      <c r="P9" s="165">
        <f t="shared" si="0"/>
        <v>9.6204979453710412E-2</v>
      </c>
    </row>
    <row r="10" spans="1:16" x14ac:dyDescent="0.2">
      <c r="A10" s="71" t="s">
        <v>152</v>
      </c>
      <c r="B10" s="72" t="s">
        <v>170</v>
      </c>
      <c r="C10" s="71">
        <v>56009</v>
      </c>
      <c r="D10" s="73" t="s">
        <v>171</v>
      </c>
      <c r="E10" s="74">
        <v>39.644799999999996</v>
      </c>
      <c r="F10" s="75">
        <v>1814</v>
      </c>
      <c r="G10" s="75">
        <v>1692</v>
      </c>
      <c r="H10" s="72" t="s">
        <v>155</v>
      </c>
      <c r="I10" s="75">
        <v>263</v>
      </c>
      <c r="J10" s="72">
        <v>0</v>
      </c>
      <c r="K10" s="71">
        <v>0</v>
      </c>
      <c r="L10" s="71">
        <v>0</v>
      </c>
      <c r="M10" s="71">
        <v>3</v>
      </c>
      <c r="P10" s="165">
        <f t="shared" si="0"/>
        <v>6.7254685777287757E-2</v>
      </c>
    </row>
    <row r="11" spans="1:16" x14ac:dyDescent="0.2">
      <c r="A11" s="71" t="s">
        <v>152</v>
      </c>
      <c r="B11" s="72" t="s">
        <v>172</v>
      </c>
      <c r="C11" s="71">
        <v>56010</v>
      </c>
      <c r="D11" s="73" t="s">
        <v>173</v>
      </c>
      <c r="E11" s="74">
        <v>7.6322000000000001</v>
      </c>
      <c r="F11" s="75">
        <v>905</v>
      </c>
      <c r="G11" s="75">
        <v>915</v>
      </c>
      <c r="H11" s="72" t="s">
        <v>155</v>
      </c>
      <c r="I11" s="75">
        <v>220</v>
      </c>
      <c r="J11" s="72">
        <v>0</v>
      </c>
      <c r="K11" s="71">
        <v>0</v>
      </c>
      <c r="L11" s="71">
        <v>0</v>
      </c>
      <c r="M11" s="71">
        <v>3</v>
      </c>
      <c r="P11" s="165">
        <f t="shared" si="0"/>
        <v>-1.1049723756906077E-2</v>
      </c>
    </row>
    <row r="12" spans="1:16" x14ac:dyDescent="0.2">
      <c r="A12" s="71" t="s">
        <v>152</v>
      </c>
      <c r="B12" s="72" t="s">
        <v>174</v>
      </c>
      <c r="C12" s="71">
        <v>56011</v>
      </c>
      <c r="D12" s="73" t="s">
        <v>175</v>
      </c>
      <c r="E12" s="74">
        <v>20.8477</v>
      </c>
      <c r="F12" s="75">
        <v>3149</v>
      </c>
      <c r="G12" s="75">
        <v>2913</v>
      </c>
      <c r="H12" s="72" t="s">
        <v>155</v>
      </c>
      <c r="I12" s="75">
        <v>501</v>
      </c>
      <c r="J12" s="72">
        <v>0</v>
      </c>
      <c r="K12" s="71">
        <v>0</v>
      </c>
      <c r="L12" s="71">
        <v>0</v>
      </c>
      <c r="M12" s="71">
        <v>3</v>
      </c>
      <c r="P12" s="165">
        <f t="shared" si="0"/>
        <v>7.4944426802159417E-2</v>
      </c>
    </row>
    <row r="13" spans="1:16" x14ac:dyDescent="0.2">
      <c r="A13" s="71" t="s">
        <v>152</v>
      </c>
      <c r="B13" s="72" t="s">
        <v>176</v>
      </c>
      <c r="C13" s="71">
        <v>56012</v>
      </c>
      <c r="D13" s="73" t="s">
        <v>177</v>
      </c>
      <c r="E13" s="74">
        <v>124.03749999999999</v>
      </c>
      <c r="F13" s="75">
        <v>5270</v>
      </c>
      <c r="G13" s="75">
        <v>5089</v>
      </c>
      <c r="H13" s="72" t="s">
        <v>155</v>
      </c>
      <c r="I13" s="75">
        <v>229</v>
      </c>
      <c r="J13" s="72">
        <v>0</v>
      </c>
      <c r="K13" s="71">
        <v>0</v>
      </c>
      <c r="L13" s="71">
        <v>0</v>
      </c>
      <c r="M13" s="71">
        <v>3</v>
      </c>
      <c r="P13" s="165">
        <f t="shared" si="0"/>
        <v>3.4345351043643266E-2</v>
      </c>
    </row>
    <row r="14" spans="1:16" x14ac:dyDescent="0.2">
      <c r="A14" s="71" t="s">
        <v>152</v>
      </c>
      <c r="B14" s="72" t="s">
        <v>178</v>
      </c>
      <c r="C14" s="71">
        <v>56013</v>
      </c>
      <c r="D14" s="73" t="s">
        <v>179</v>
      </c>
      <c r="E14" s="74">
        <v>61.290700000000001</v>
      </c>
      <c r="F14" s="75">
        <v>1741</v>
      </c>
      <c r="G14" s="75">
        <v>1655</v>
      </c>
      <c r="H14" s="72" t="s">
        <v>155</v>
      </c>
      <c r="I14" s="75">
        <v>334</v>
      </c>
      <c r="J14" s="72">
        <v>0</v>
      </c>
      <c r="K14" s="71">
        <v>0</v>
      </c>
      <c r="L14" s="71">
        <v>0</v>
      </c>
      <c r="M14" s="71">
        <v>3</v>
      </c>
      <c r="P14" s="165">
        <f t="shared" si="0"/>
        <v>4.9396898334290638E-2</v>
      </c>
    </row>
    <row r="15" spans="1:16" x14ac:dyDescent="0.2">
      <c r="A15" s="71" t="s">
        <v>152</v>
      </c>
      <c r="B15" s="72" t="s">
        <v>180</v>
      </c>
      <c r="C15" s="71">
        <v>56014</v>
      </c>
      <c r="D15" s="73" t="s">
        <v>181</v>
      </c>
      <c r="E15" s="74">
        <v>40.968299999999999</v>
      </c>
      <c r="F15" s="75">
        <v>6644</v>
      </c>
      <c r="G15" s="75">
        <v>6377</v>
      </c>
      <c r="H15" s="72" t="s">
        <v>155</v>
      </c>
      <c r="I15" s="75">
        <v>370</v>
      </c>
      <c r="J15" s="72">
        <v>0</v>
      </c>
      <c r="K15" s="71">
        <v>0</v>
      </c>
      <c r="L15" s="71">
        <v>0</v>
      </c>
      <c r="M15" s="71">
        <v>2</v>
      </c>
      <c r="P15" s="165">
        <f t="shared" si="0"/>
        <v>4.0186634557495486E-2</v>
      </c>
    </row>
    <row r="16" spans="1:16" x14ac:dyDescent="0.2">
      <c r="A16" s="71" t="s">
        <v>152</v>
      </c>
      <c r="B16" s="72" t="s">
        <v>182</v>
      </c>
      <c r="C16" s="71">
        <v>56015</v>
      </c>
      <c r="D16" s="73" t="s">
        <v>183</v>
      </c>
      <c r="E16" s="74">
        <v>57.576900000000002</v>
      </c>
      <c r="F16" s="75">
        <v>5345</v>
      </c>
      <c r="G16" s="75">
        <v>5218</v>
      </c>
      <c r="H16" s="72" t="s">
        <v>155</v>
      </c>
      <c r="I16" s="75">
        <v>520</v>
      </c>
      <c r="J16" s="72">
        <v>0</v>
      </c>
      <c r="K16" s="71">
        <v>0</v>
      </c>
      <c r="L16" s="71">
        <v>0</v>
      </c>
      <c r="M16" s="71">
        <v>3</v>
      </c>
      <c r="P16" s="165">
        <f t="shared" si="0"/>
        <v>2.3760523854069224E-2</v>
      </c>
    </row>
    <row r="17" spans="1:16" x14ac:dyDescent="0.2">
      <c r="A17" s="71" t="s">
        <v>152</v>
      </c>
      <c r="B17" s="72" t="s">
        <v>184</v>
      </c>
      <c r="C17" s="71">
        <v>56016</v>
      </c>
      <c r="D17" s="73" t="s">
        <v>185</v>
      </c>
      <c r="E17" s="74">
        <v>17.411000000000001</v>
      </c>
      <c r="F17" s="75">
        <v>2042</v>
      </c>
      <c r="G17" s="75">
        <v>1934</v>
      </c>
      <c r="H17" s="72" t="s">
        <v>155</v>
      </c>
      <c r="I17" s="75">
        <v>394</v>
      </c>
      <c r="J17" s="72">
        <v>0</v>
      </c>
      <c r="K17" s="71">
        <v>0</v>
      </c>
      <c r="L17" s="71">
        <v>0</v>
      </c>
      <c r="M17" s="71">
        <v>3</v>
      </c>
      <c r="P17" s="165">
        <f t="shared" si="0"/>
        <v>5.2889324191968658E-2</v>
      </c>
    </row>
    <row r="18" spans="1:16" x14ac:dyDescent="0.2">
      <c r="A18" s="71" t="s">
        <v>152</v>
      </c>
      <c r="B18" s="72" t="s">
        <v>186</v>
      </c>
      <c r="C18" s="71">
        <v>56017</v>
      </c>
      <c r="D18" s="73" t="s">
        <v>187</v>
      </c>
      <c r="E18" s="74">
        <v>23.915099999999999</v>
      </c>
      <c r="F18" s="75">
        <v>2558</v>
      </c>
      <c r="G18" s="75">
        <v>2471</v>
      </c>
      <c r="H18" s="72" t="s">
        <v>155</v>
      </c>
      <c r="I18" s="75">
        <v>210</v>
      </c>
      <c r="J18" s="72">
        <v>0</v>
      </c>
      <c r="K18" s="71">
        <v>0</v>
      </c>
      <c r="L18" s="71">
        <v>0</v>
      </c>
      <c r="M18" s="71">
        <v>3</v>
      </c>
      <c r="P18" s="165">
        <f t="shared" si="0"/>
        <v>3.4010946051602813E-2</v>
      </c>
    </row>
    <row r="19" spans="1:16" x14ac:dyDescent="0.2">
      <c r="A19" s="71" t="s">
        <v>152</v>
      </c>
      <c r="B19" s="72" t="s">
        <v>188</v>
      </c>
      <c r="C19" s="71">
        <v>56018</v>
      </c>
      <c r="D19" s="73" t="s">
        <v>189</v>
      </c>
      <c r="E19" s="74">
        <v>19.889099999999999</v>
      </c>
      <c r="F19" s="75">
        <v>2385</v>
      </c>
      <c r="G19" s="75">
        <v>2281</v>
      </c>
      <c r="H19" s="72" t="s">
        <v>155</v>
      </c>
      <c r="I19" s="75">
        <v>228</v>
      </c>
      <c r="J19" s="72">
        <v>0</v>
      </c>
      <c r="K19" s="71">
        <v>0</v>
      </c>
      <c r="L19" s="71">
        <v>0</v>
      </c>
      <c r="M19" s="71">
        <v>3</v>
      </c>
      <c r="P19" s="165">
        <f t="shared" si="0"/>
        <v>4.360587002096436E-2</v>
      </c>
    </row>
    <row r="20" spans="1:16" x14ac:dyDescent="0.2">
      <c r="A20" s="71" t="s">
        <v>152</v>
      </c>
      <c r="B20" s="72" t="s">
        <v>190</v>
      </c>
      <c r="C20" s="71">
        <v>56019</v>
      </c>
      <c r="D20" s="73" t="s">
        <v>191</v>
      </c>
      <c r="E20" s="74">
        <v>23.823699999999999</v>
      </c>
      <c r="F20" s="75">
        <v>1343</v>
      </c>
      <c r="G20" s="75">
        <v>1322</v>
      </c>
      <c r="H20" s="72" t="s">
        <v>155</v>
      </c>
      <c r="I20" s="75">
        <v>407</v>
      </c>
      <c r="J20" s="72">
        <v>0</v>
      </c>
      <c r="K20" s="71">
        <v>0</v>
      </c>
      <c r="L20" s="71">
        <v>0</v>
      </c>
      <c r="M20" s="71">
        <v>3</v>
      </c>
      <c r="P20" s="165">
        <f t="shared" si="0"/>
        <v>1.5636634400595682E-2</v>
      </c>
    </row>
    <row r="21" spans="1:16" x14ac:dyDescent="0.2">
      <c r="A21" s="71" t="s">
        <v>152</v>
      </c>
      <c r="B21" s="72" t="s">
        <v>192</v>
      </c>
      <c r="C21" s="71">
        <v>56020</v>
      </c>
      <c r="D21" s="73" t="s">
        <v>193</v>
      </c>
      <c r="E21" s="74">
        <v>37.195</v>
      </c>
      <c r="F21" s="75">
        <v>1230</v>
      </c>
      <c r="G21" s="75">
        <v>1075</v>
      </c>
      <c r="H21" s="72" t="s">
        <v>155</v>
      </c>
      <c r="I21" s="75">
        <v>344</v>
      </c>
      <c r="J21" s="72">
        <v>0</v>
      </c>
      <c r="K21" s="71">
        <v>0</v>
      </c>
      <c r="L21" s="71">
        <v>0</v>
      </c>
      <c r="M21" s="71">
        <v>3</v>
      </c>
      <c r="P21" s="165">
        <f t="shared" si="0"/>
        <v>0.12601626016260162</v>
      </c>
    </row>
    <row r="22" spans="1:16" x14ac:dyDescent="0.2">
      <c r="A22" s="71" t="s">
        <v>152</v>
      </c>
      <c r="B22" s="72" t="s">
        <v>194</v>
      </c>
      <c r="C22" s="71">
        <v>56021</v>
      </c>
      <c r="D22" s="73" t="s">
        <v>195</v>
      </c>
      <c r="E22" s="74">
        <v>84.221100000000007</v>
      </c>
      <c r="F22" s="75">
        <v>15596</v>
      </c>
      <c r="G22" s="75">
        <v>15416</v>
      </c>
      <c r="H22" s="72" t="s">
        <v>155</v>
      </c>
      <c r="I22" s="75">
        <v>145</v>
      </c>
      <c r="J22" s="72">
        <v>0</v>
      </c>
      <c r="K22" s="71">
        <v>0</v>
      </c>
      <c r="L22" s="71">
        <v>0</v>
      </c>
      <c r="M22" s="71">
        <v>2</v>
      </c>
      <c r="P22" s="165">
        <f t="shared" si="0"/>
        <v>1.1541420877147986E-2</v>
      </c>
    </row>
    <row r="23" spans="1:16" x14ac:dyDescent="0.2">
      <c r="A23" s="71" t="s">
        <v>152</v>
      </c>
      <c r="B23" s="72" t="s">
        <v>196</v>
      </c>
      <c r="C23" s="71">
        <v>56022</v>
      </c>
      <c r="D23" s="73" t="s">
        <v>197</v>
      </c>
      <c r="E23" s="74">
        <v>32.955199999999998</v>
      </c>
      <c r="F23" s="75">
        <v>1658</v>
      </c>
      <c r="G23" s="75">
        <v>1493</v>
      </c>
      <c r="H23" s="72" t="s">
        <v>155</v>
      </c>
      <c r="I23" s="75">
        <v>262</v>
      </c>
      <c r="J23" s="72">
        <v>0</v>
      </c>
      <c r="K23" s="71">
        <v>0</v>
      </c>
      <c r="L23" s="71">
        <v>0</v>
      </c>
      <c r="M23" s="71">
        <v>3</v>
      </c>
      <c r="P23" s="165">
        <f t="shared" si="0"/>
        <v>9.9517490952955368E-2</v>
      </c>
    </row>
    <row r="24" spans="1:16" x14ac:dyDescent="0.2">
      <c r="A24" s="71" t="s">
        <v>152</v>
      </c>
      <c r="B24" s="72" t="s">
        <v>198</v>
      </c>
      <c r="C24" s="71">
        <v>56023</v>
      </c>
      <c r="D24" s="73" t="s">
        <v>199</v>
      </c>
      <c r="E24" s="74">
        <v>33.0306</v>
      </c>
      <c r="F24" s="75">
        <v>3740</v>
      </c>
      <c r="G24" s="75">
        <v>3594</v>
      </c>
      <c r="H24" s="72" t="s">
        <v>155</v>
      </c>
      <c r="I24" s="75">
        <v>196</v>
      </c>
      <c r="J24" s="72">
        <v>0</v>
      </c>
      <c r="K24" s="71">
        <v>0</v>
      </c>
      <c r="L24" s="71">
        <v>0</v>
      </c>
      <c r="M24" s="71">
        <v>3</v>
      </c>
      <c r="P24" s="165">
        <f t="shared" si="0"/>
        <v>3.9037433155080216E-2</v>
      </c>
    </row>
    <row r="25" spans="1:16" x14ac:dyDescent="0.2">
      <c r="A25" s="71" t="s">
        <v>152</v>
      </c>
      <c r="B25" s="72" t="s">
        <v>200</v>
      </c>
      <c r="C25" s="71">
        <v>56024</v>
      </c>
      <c r="D25" s="73" t="s">
        <v>201</v>
      </c>
      <c r="E25" s="74">
        <v>34.785899999999998</v>
      </c>
      <c r="F25" s="75">
        <v>8136</v>
      </c>
      <c r="G25" s="75">
        <v>8133</v>
      </c>
      <c r="H25" s="72" t="s">
        <v>155</v>
      </c>
      <c r="I25" s="75">
        <v>296</v>
      </c>
      <c r="J25" s="72">
        <v>0</v>
      </c>
      <c r="K25" s="71">
        <v>0</v>
      </c>
      <c r="L25" s="71">
        <v>0</v>
      </c>
      <c r="M25" s="71">
        <v>3</v>
      </c>
      <c r="P25" s="165">
        <f t="shared" si="0"/>
        <v>3.687315634218289E-4</v>
      </c>
    </row>
    <row r="26" spans="1:16" x14ac:dyDescent="0.2">
      <c r="A26" s="71" t="s">
        <v>152</v>
      </c>
      <c r="B26" s="72" t="s">
        <v>202</v>
      </c>
      <c r="C26" s="71">
        <v>56025</v>
      </c>
      <c r="D26" s="73" t="s">
        <v>203</v>
      </c>
      <c r="E26" s="74">
        <v>25.6785</v>
      </c>
      <c r="F26" s="75">
        <v>2115</v>
      </c>
      <c r="G26" s="75">
        <v>1997</v>
      </c>
      <c r="H26" s="72" t="s">
        <v>155</v>
      </c>
      <c r="I26" s="75">
        <v>202</v>
      </c>
      <c r="J26" s="72">
        <v>0</v>
      </c>
      <c r="K26" s="71">
        <v>0</v>
      </c>
      <c r="L26" s="71">
        <v>0</v>
      </c>
      <c r="M26" s="71">
        <v>3</v>
      </c>
      <c r="P26" s="165">
        <f t="shared" si="0"/>
        <v>5.5791962174940896E-2</v>
      </c>
    </row>
    <row r="27" spans="1:16" x14ac:dyDescent="0.2">
      <c r="A27" s="71" t="s">
        <v>152</v>
      </c>
      <c r="B27" s="72" t="s">
        <v>204</v>
      </c>
      <c r="C27" s="71">
        <v>56026</v>
      </c>
      <c r="D27" s="73" t="s">
        <v>205</v>
      </c>
      <c r="E27" s="74">
        <v>52.3752</v>
      </c>
      <c r="F27" s="75">
        <v>1631</v>
      </c>
      <c r="G27" s="75">
        <v>1382</v>
      </c>
      <c r="H27" s="72" t="s">
        <v>155</v>
      </c>
      <c r="I27" s="75">
        <v>341</v>
      </c>
      <c r="J27" s="72">
        <v>0</v>
      </c>
      <c r="K27" s="71">
        <v>0</v>
      </c>
      <c r="L27" s="71">
        <v>0</v>
      </c>
      <c r="M27" s="71">
        <v>3</v>
      </c>
      <c r="P27" s="165">
        <f t="shared" si="0"/>
        <v>0.15266707541385652</v>
      </c>
    </row>
    <row r="28" spans="1:16" x14ac:dyDescent="0.2">
      <c r="A28" s="71" t="s">
        <v>152</v>
      </c>
      <c r="B28" s="72" t="s">
        <v>206</v>
      </c>
      <c r="C28" s="71">
        <v>56027</v>
      </c>
      <c r="D28" s="73" t="s">
        <v>207</v>
      </c>
      <c r="E28" s="74">
        <v>37.173499999999997</v>
      </c>
      <c r="F28" s="75">
        <v>2994</v>
      </c>
      <c r="G28" s="75">
        <v>2623</v>
      </c>
      <c r="H28" s="72" t="s">
        <v>155</v>
      </c>
      <c r="I28" s="75">
        <v>135</v>
      </c>
      <c r="J28" s="72">
        <v>0</v>
      </c>
      <c r="K28" s="71">
        <v>0</v>
      </c>
      <c r="L28" s="71">
        <v>0</v>
      </c>
      <c r="M28" s="71">
        <v>3</v>
      </c>
      <c r="P28" s="165">
        <f t="shared" si="0"/>
        <v>0.12391449565798263</v>
      </c>
    </row>
    <row r="29" spans="1:16" x14ac:dyDescent="0.2">
      <c r="A29" s="71" t="s">
        <v>152</v>
      </c>
      <c r="B29" s="72" t="s">
        <v>208</v>
      </c>
      <c r="C29" s="71">
        <v>56028</v>
      </c>
      <c r="D29" s="73" t="s">
        <v>209</v>
      </c>
      <c r="E29" s="74">
        <v>43.808300000000003</v>
      </c>
      <c r="F29" s="75">
        <v>1474</v>
      </c>
      <c r="G29" s="75">
        <v>1280</v>
      </c>
      <c r="H29" s="72" t="s">
        <v>155</v>
      </c>
      <c r="I29" s="75">
        <v>470</v>
      </c>
      <c r="J29" s="72">
        <v>0</v>
      </c>
      <c r="K29" s="71">
        <v>0</v>
      </c>
      <c r="L29" s="71">
        <v>0</v>
      </c>
      <c r="M29" s="71">
        <v>3</v>
      </c>
      <c r="P29" s="165">
        <f t="shared" si="0"/>
        <v>0.13161465400271372</v>
      </c>
    </row>
    <row r="30" spans="1:16" x14ac:dyDescent="0.2">
      <c r="A30" s="71" t="s">
        <v>152</v>
      </c>
      <c r="B30" s="72" t="s">
        <v>210</v>
      </c>
      <c r="C30" s="71">
        <v>56029</v>
      </c>
      <c r="D30" s="73" t="s">
        <v>211</v>
      </c>
      <c r="E30" s="74">
        <v>29.1023</v>
      </c>
      <c r="F30" s="75">
        <v>2319</v>
      </c>
      <c r="G30" s="75">
        <v>2120</v>
      </c>
      <c r="H30" s="72" t="s">
        <v>155</v>
      </c>
      <c r="I30" s="75">
        <v>187</v>
      </c>
      <c r="J30" s="72">
        <v>0</v>
      </c>
      <c r="K30" s="71">
        <v>0</v>
      </c>
      <c r="L30" s="71">
        <v>0</v>
      </c>
      <c r="M30" s="71">
        <v>3</v>
      </c>
      <c r="P30" s="165">
        <f t="shared" si="0"/>
        <v>8.5812850366537297E-2</v>
      </c>
    </row>
    <row r="31" spans="1:16" x14ac:dyDescent="0.2">
      <c r="A31" s="71" t="s">
        <v>152</v>
      </c>
      <c r="B31" s="72" t="s">
        <v>212</v>
      </c>
      <c r="C31" s="71">
        <v>56030</v>
      </c>
      <c r="D31" s="73" t="s">
        <v>213</v>
      </c>
      <c r="E31" s="74">
        <v>33.42</v>
      </c>
      <c r="F31" s="75">
        <v>2795</v>
      </c>
      <c r="G31" s="75">
        <v>2442</v>
      </c>
      <c r="H31" s="72" t="s">
        <v>155</v>
      </c>
      <c r="I31" s="75">
        <v>467</v>
      </c>
      <c r="J31" s="72">
        <v>0</v>
      </c>
      <c r="K31" s="71">
        <v>0</v>
      </c>
      <c r="L31" s="71">
        <v>0</v>
      </c>
      <c r="M31" s="71">
        <v>3</v>
      </c>
      <c r="P31" s="165">
        <f t="shared" si="0"/>
        <v>0.1262969588550984</v>
      </c>
    </row>
    <row r="32" spans="1:16" x14ac:dyDescent="0.2">
      <c r="A32" s="71" t="s">
        <v>152</v>
      </c>
      <c r="B32" s="72" t="s">
        <v>214</v>
      </c>
      <c r="C32" s="71">
        <v>56031</v>
      </c>
      <c r="D32" s="73" t="s">
        <v>215</v>
      </c>
      <c r="E32" s="74">
        <v>104.9432</v>
      </c>
      <c r="F32" s="75">
        <v>2377</v>
      </c>
      <c r="G32" s="75">
        <v>2188</v>
      </c>
      <c r="H32" s="72" t="s">
        <v>155</v>
      </c>
      <c r="I32" s="75">
        <v>384</v>
      </c>
      <c r="J32" s="72">
        <v>0</v>
      </c>
      <c r="K32" s="71">
        <v>0</v>
      </c>
      <c r="L32" s="71">
        <v>0</v>
      </c>
      <c r="M32" s="71">
        <v>3</v>
      </c>
      <c r="P32" s="165">
        <f t="shared" si="0"/>
        <v>7.9511989903239377E-2</v>
      </c>
    </row>
    <row r="33" spans="1:16" x14ac:dyDescent="0.2">
      <c r="A33" s="71" t="s">
        <v>152</v>
      </c>
      <c r="B33" s="72" t="s">
        <v>216</v>
      </c>
      <c r="C33" s="71">
        <v>56032</v>
      </c>
      <c r="D33" s="73" t="s">
        <v>217</v>
      </c>
      <c r="E33" s="74">
        <v>22.429400000000001</v>
      </c>
      <c r="F33" s="75">
        <v>933</v>
      </c>
      <c r="G33" s="75">
        <v>777</v>
      </c>
      <c r="H33" s="72" t="s">
        <v>155</v>
      </c>
      <c r="I33" s="75">
        <v>508</v>
      </c>
      <c r="J33" s="72">
        <v>0</v>
      </c>
      <c r="K33" s="71">
        <v>0</v>
      </c>
      <c r="L33" s="71">
        <v>0</v>
      </c>
      <c r="M33" s="71">
        <v>3</v>
      </c>
      <c r="P33" s="165">
        <f t="shared" si="0"/>
        <v>0.16720257234726688</v>
      </c>
    </row>
    <row r="34" spans="1:16" x14ac:dyDescent="0.2">
      <c r="A34" s="71" t="s">
        <v>152</v>
      </c>
      <c r="B34" s="72" t="s">
        <v>218</v>
      </c>
      <c r="C34" s="71">
        <v>56033</v>
      </c>
      <c r="D34" s="73" t="s">
        <v>219</v>
      </c>
      <c r="E34" s="74">
        <v>16.6891</v>
      </c>
      <c r="F34" s="75">
        <v>919</v>
      </c>
      <c r="G34" s="75">
        <v>888</v>
      </c>
      <c r="H34" s="72" t="s">
        <v>155</v>
      </c>
      <c r="I34" s="75">
        <v>441</v>
      </c>
      <c r="J34" s="72">
        <v>0</v>
      </c>
      <c r="K34" s="71">
        <v>0</v>
      </c>
      <c r="L34" s="71">
        <v>0</v>
      </c>
      <c r="M34" s="71">
        <v>3</v>
      </c>
      <c r="P34" s="165">
        <f t="shared" si="0"/>
        <v>3.3732317736670292E-2</v>
      </c>
    </row>
    <row r="35" spans="1:16" x14ac:dyDescent="0.2">
      <c r="A35" s="71" t="s">
        <v>152</v>
      </c>
      <c r="B35" s="72" t="s">
        <v>220</v>
      </c>
      <c r="C35" s="71">
        <v>56034</v>
      </c>
      <c r="D35" s="73" t="s">
        <v>221</v>
      </c>
      <c r="E35" s="74">
        <v>33.540399999999998</v>
      </c>
      <c r="F35" s="75">
        <v>3520</v>
      </c>
      <c r="G35" s="75">
        <v>3271</v>
      </c>
      <c r="H35" s="72" t="s">
        <v>155</v>
      </c>
      <c r="I35" s="75">
        <v>315</v>
      </c>
      <c r="J35" s="72">
        <v>0</v>
      </c>
      <c r="K35" s="71">
        <v>0</v>
      </c>
      <c r="L35" s="71">
        <v>0</v>
      </c>
      <c r="M35" s="71">
        <v>3</v>
      </c>
      <c r="P35" s="165">
        <f t="shared" si="0"/>
        <v>7.0738636363636365E-2</v>
      </c>
    </row>
    <row r="36" spans="1:16" x14ac:dyDescent="0.2">
      <c r="A36" s="71" t="s">
        <v>152</v>
      </c>
      <c r="B36" s="72" t="s">
        <v>222</v>
      </c>
      <c r="C36" s="71">
        <v>56035</v>
      </c>
      <c r="D36" s="73" t="s">
        <v>223</v>
      </c>
      <c r="E36" s="74">
        <v>189.6215</v>
      </c>
      <c r="F36" s="75">
        <v>8770</v>
      </c>
      <c r="G36" s="75">
        <v>8795</v>
      </c>
      <c r="H36" s="72" t="s">
        <v>224</v>
      </c>
      <c r="I36" s="75">
        <v>42</v>
      </c>
      <c r="J36" s="72">
        <v>1</v>
      </c>
      <c r="K36" s="71">
        <v>0</v>
      </c>
      <c r="L36" s="71">
        <v>1</v>
      </c>
      <c r="M36" s="71">
        <v>3</v>
      </c>
      <c r="P36" s="165">
        <f t="shared" si="0"/>
        <v>-2.8506271379703536E-3</v>
      </c>
    </row>
    <row r="37" spans="1:16" x14ac:dyDescent="0.2">
      <c r="A37" s="71" t="s">
        <v>152</v>
      </c>
      <c r="B37" s="72" t="s">
        <v>225</v>
      </c>
      <c r="C37" s="71">
        <v>56036</v>
      </c>
      <c r="D37" s="73" t="s">
        <v>226</v>
      </c>
      <c r="E37" s="74">
        <v>104.93</v>
      </c>
      <c r="F37" s="75">
        <v>13388</v>
      </c>
      <c r="G37" s="75">
        <v>13020</v>
      </c>
      <c r="H37" s="72" t="s">
        <v>155</v>
      </c>
      <c r="I37" s="75">
        <v>590</v>
      </c>
      <c r="J37" s="72">
        <v>0</v>
      </c>
      <c r="K37" s="71">
        <v>0</v>
      </c>
      <c r="L37" s="71">
        <v>0</v>
      </c>
      <c r="M37" s="71">
        <v>2</v>
      </c>
      <c r="P37" s="165">
        <f t="shared" si="0"/>
        <v>2.7487302061547654E-2</v>
      </c>
    </row>
    <row r="38" spans="1:16" x14ac:dyDescent="0.2">
      <c r="A38" s="71" t="s">
        <v>152</v>
      </c>
      <c r="B38" s="72" t="s">
        <v>227</v>
      </c>
      <c r="C38" s="71">
        <v>56037</v>
      </c>
      <c r="D38" s="73" t="s">
        <v>228</v>
      </c>
      <c r="E38" s="74">
        <v>86.14</v>
      </c>
      <c r="F38" s="75">
        <v>2007</v>
      </c>
      <c r="G38" s="75">
        <v>1915</v>
      </c>
      <c r="H38" s="72" t="s">
        <v>155</v>
      </c>
      <c r="I38" s="75">
        <v>230</v>
      </c>
      <c r="J38" s="72">
        <v>0</v>
      </c>
      <c r="K38" s="71">
        <v>0</v>
      </c>
      <c r="L38" s="71">
        <v>0</v>
      </c>
      <c r="M38" s="71">
        <v>3</v>
      </c>
      <c r="P38" s="165">
        <f t="shared" si="0"/>
        <v>4.58395615346288E-2</v>
      </c>
    </row>
    <row r="39" spans="1:16" x14ac:dyDescent="0.2">
      <c r="A39" s="71" t="s">
        <v>152</v>
      </c>
      <c r="B39" s="72" t="s">
        <v>229</v>
      </c>
      <c r="C39" s="71">
        <v>56038</v>
      </c>
      <c r="D39" s="73" t="s">
        <v>230</v>
      </c>
      <c r="E39" s="74">
        <v>10.683400000000001</v>
      </c>
      <c r="F39" s="75">
        <v>3868</v>
      </c>
      <c r="G39" s="75">
        <v>4775</v>
      </c>
      <c r="H39" s="72" t="s">
        <v>155</v>
      </c>
      <c r="I39" s="75">
        <v>276</v>
      </c>
      <c r="J39" s="72">
        <v>0</v>
      </c>
      <c r="K39" s="71">
        <v>0</v>
      </c>
      <c r="L39" s="71">
        <v>0</v>
      </c>
      <c r="M39" s="71">
        <v>3</v>
      </c>
      <c r="P39" s="165">
        <f t="shared" si="0"/>
        <v>-0.234488107549121</v>
      </c>
    </row>
    <row r="40" spans="1:16" x14ac:dyDescent="0.2">
      <c r="A40" s="71" t="s">
        <v>152</v>
      </c>
      <c r="B40" s="72" t="s">
        <v>231</v>
      </c>
      <c r="C40" s="71">
        <v>56039</v>
      </c>
      <c r="D40" s="73" t="s">
        <v>232</v>
      </c>
      <c r="E40" s="74">
        <v>83.709599999999995</v>
      </c>
      <c r="F40" s="75">
        <v>9353</v>
      </c>
      <c r="G40" s="75">
        <v>9318</v>
      </c>
      <c r="H40" s="72" t="s">
        <v>155</v>
      </c>
      <c r="I40" s="75">
        <v>227</v>
      </c>
      <c r="J40" s="72">
        <v>0</v>
      </c>
      <c r="K40" s="71">
        <v>0</v>
      </c>
      <c r="L40" s="71">
        <v>0</v>
      </c>
      <c r="M40" s="71">
        <v>2</v>
      </c>
      <c r="P40" s="165">
        <f t="shared" si="0"/>
        <v>3.7421148294664816E-3</v>
      </c>
    </row>
    <row r="41" spans="1:16" x14ac:dyDescent="0.2">
      <c r="A41" s="71" t="s">
        <v>152</v>
      </c>
      <c r="B41" s="72" t="s">
        <v>233</v>
      </c>
      <c r="C41" s="71">
        <v>56040</v>
      </c>
      <c r="D41" s="73" t="s">
        <v>234</v>
      </c>
      <c r="E41" s="74">
        <v>24.5077</v>
      </c>
      <c r="F41" s="75">
        <v>1017</v>
      </c>
      <c r="G41" s="75">
        <v>912</v>
      </c>
      <c r="H41" s="72" t="s">
        <v>155</v>
      </c>
      <c r="I41" s="75">
        <v>510</v>
      </c>
      <c r="J41" s="72">
        <v>0</v>
      </c>
      <c r="K41" s="71">
        <v>0</v>
      </c>
      <c r="L41" s="71">
        <v>0</v>
      </c>
      <c r="M41" s="71">
        <v>3</v>
      </c>
      <c r="P41" s="165">
        <f t="shared" si="0"/>
        <v>0.10324483775811209</v>
      </c>
    </row>
    <row r="42" spans="1:16" x14ac:dyDescent="0.2">
      <c r="A42" s="71" t="s">
        <v>152</v>
      </c>
      <c r="B42" s="72" t="s">
        <v>235</v>
      </c>
      <c r="C42" s="71">
        <v>56041</v>
      </c>
      <c r="D42" s="73" t="s">
        <v>236</v>
      </c>
      <c r="E42" s="74">
        <v>19.311</v>
      </c>
      <c r="F42" s="75">
        <v>3648</v>
      </c>
      <c r="G42" s="75">
        <v>3728</v>
      </c>
      <c r="H42" s="72" t="s">
        <v>155</v>
      </c>
      <c r="I42" s="75">
        <v>420</v>
      </c>
      <c r="J42" s="72">
        <v>0</v>
      </c>
      <c r="K42" s="71">
        <v>0</v>
      </c>
      <c r="L42" s="71">
        <v>0</v>
      </c>
      <c r="M42" s="71">
        <v>3</v>
      </c>
      <c r="P42" s="165">
        <f t="shared" si="0"/>
        <v>-2.1929824561403508E-2</v>
      </c>
    </row>
    <row r="43" spans="1:16" x14ac:dyDescent="0.2">
      <c r="A43" s="71" t="s">
        <v>152</v>
      </c>
      <c r="B43" s="72" t="s">
        <v>237</v>
      </c>
      <c r="C43" s="71">
        <v>56042</v>
      </c>
      <c r="D43" s="73" t="s">
        <v>238</v>
      </c>
      <c r="E43" s="74">
        <v>69.558899999999994</v>
      </c>
      <c r="F43" s="75">
        <v>8665</v>
      </c>
      <c r="G43" s="75">
        <v>9055</v>
      </c>
      <c r="H43" s="72" t="s">
        <v>155</v>
      </c>
      <c r="I43" s="75">
        <v>132</v>
      </c>
      <c r="J43" s="72">
        <v>0</v>
      </c>
      <c r="K43" s="71">
        <v>0</v>
      </c>
      <c r="L43" s="71">
        <v>0</v>
      </c>
      <c r="M43" s="71">
        <v>3</v>
      </c>
      <c r="P43" s="165">
        <f t="shared" si="0"/>
        <v>-4.5008655510675129E-2</v>
      </c>
    </row>
    <row r="44" spans="1:16" x14ac:dyDescent="0.2">
      <c r="A44" s="71" t="s">
        <v>152</v>
      </c>
      <c r="B44" s="72" t="s">
        <v>239</v>
      </c>
      <c r="C44" s="71">
        <v>56043</v>
      </c>
      <c r="D44" s="73" t="s">
        <v>240</v>
      </c>
      <c r="E44" s="74">
        <v>26.6051</v>
      </c>
      <c r="F44" s="75">
        <v>2147</v>
      </c>
      <c r="G44" s="75">
        <v>1886</v>
      </c>
      <c r="H44" s="72" t="s">
        <v>155</v>
      </c>
      <c r="I44" s="75">
        <v>409</v>
      </c>
      <c r="J44" s="72">
        <v>0</v>
      </c>
      <c r="K44" s="71">
        <v>0</v>
      </c>
      <c r="L44" s="71">
        <v>0</v>
      </c>
      <c r="M44" s="71">
        <v>3</v>
      </c>
      <c r="P44" s="165">
        <f t="shared" si="0"/>
        <v>0.12156497438285981</v>
      </c>
    </row>
    <row r="45" spans="1:16" x14ac:dyDescent="0.2">
      <c r="A45" s="71" t="s">
        <v>152</v>
      </c>
      <c r="B45" s="72" t="s">
        <v>241</v>
      </c>
      <c r="C45" s="71">
        <v>56044</v>
      </c>
      <c r="D45" s="73" t="s">
        <v>242</v>
      </c>
      <c r="E45" s="74">
        <v>42.013800000000003</v>
      </c>
      <c r="F45" s="75">
        <v>605</v>
      </c>
      <c r="G45" s="75">
        <v>528</v>
      </c>
      <c r="H45" s="72" t="s">
        <v>155</v>
      </c>
      <c r="I45" s="75">
        <v>418</v>
      </c>
      <c r="J45" s="72">
        <v>0</v>
      </c>
      <c r="K45" s="71">
        <v>0</v>
      </c>
      <c r="L45" s="71">
        <v>0</v>
      </c>
      <c r="M45" s="71">
        <v>3</v>
      </c>
      <c r="P45" s="165">
        <f t="shared" si="0"/>
        <v>0.12727272727272726</v>
      </c>
    </row>
    <row r="46" spans="1:16" x14ac:dyDescent="0.2">
      <c r="A46" s="71" t="s">
        <v>152</v>
      </c>
      <c r="B46" s="72" t="s">
        <v>243</v>
      </c>
      <c r="C46" s="71">
        <v>56045</v>
      </c>
      <c r="D46" s="73" t="s">
        <v>244</v>
      </c>
      <c r="E46" s="74">
        <v>52.525799999999997</v>
      </c>
      <c r="F46" s="75">
        <v>8308</v>
      </c>
      <c r="G46" s="75">
        <v>8417</v>
      </c>
      <c r="H46" s="72" t="s">
        <v>155</v>
      </c>
      <c r="I46" s="75">
        <v>441</v>
      </c>
      <c r="J46" s="72">
        <v>0</v>
      </c>
      <c r="K46" s="71">
        <v>0</v>
      </c>
      <c r="L46" s="71">
        <v>0</v>
      </c>
      <c r="M46" s="71">
        <v>2</v>
      </c>
      <c r="P46" s="165">
        <f t="shared" si="0"/>
        <v>-1.3119884448724122E-2</v>
      </c>
    </row>
    <row r="47" spans="1:16" x14ac:dyDescent="0.2">
      <c r="A47" s="71" t="s">
        <v>152</v>
      </c>
      <c r="B47" s="72" t="s">
        <v>245</v>
      </c>
      <c r="C47" s="71">
        <v>56046</v>
      </c>
      <c r="D47" s="73" t="s">
        <v>246</v>
      </c>
      <c r="E47" s="74">
        <v>5.2792000000000003</v>
      </c>
      <c r="F47" s="75">
        <v>1313</v>
      </c>
      <c r="G47" s="75">
        <v>1202</v>
      </c>
      <c r="H47" s="72" t="s">
        <v>155</v>
      </c>
      <c r="I47" s="75">
        <v>329</v>
      </c>
      <c r="J47" s="72">
        <v>0</v>
      </c>
      <c r="K47" s="71">
        <v>0</v>
      </c>
      <c r="L47" s="71">
        <v>0</v>
      </c>
      <c r="M47" s="71">
        <v>3</v>
      </c>
      <c r="P47" s="165">
        <f t="shared" si="0"/>
        <v>8.4539223153084542E-2</v>
      </c>
    </row>
    <row r="48" spans="1:16" x14ac:dyDescent="0.2">
      <c r="A48" s="71" t="s">
        <v>152</v>
      </c>
      <c r="B48" s="72" t="s">
        <v>247</v>
      </c>
      <c r="C48" s="71">
        <v>56047</v>
      </c>
      <c r="D48" s="73" t="s">
        <v>248</v>
      </c>
      <c r="E48" s="74">
        <v>26.734999999999999</v>
      </c>
      <c r="F48" s="75">
        <v>2166</v>
      </c>
      <c r="G48" s="75">
        <v>1994</v>
      </c>
      <c r="H48" s="72" t="s">
        <v>155</v>
      </c>
      <c r="I48" s="75">
        <v>503</v>
      </c>
      <c r="J48" s="72">
        <v>0</v>
      </c>
      <c r="K48" s="71">
        <v>0</v>
      </c>
      <c r="L48" s="71">
        <v>0</v>
      </c>
      <c r="M48" s="71">
        <v>3</v>
      </c>
      <c r="P48" s="165">
        <f t="shared" si="0"/>
        <v>7.9409048938134816E-2</v>
      </c>
    </row>
    <row r="49" spans="1:16" x14ac:dyDescent="0.2">
      <c r="A49" s="71" t="s">
        <v>152</v>
      </c>
      <c r="B49" s="72" t="s">
        <v>249</v>
      </c>
      <c r="C49" s="71">
        <v>56048</v>
      </c>
      <c r="D49" s="73" t="s">
        <v>250</v>
      </c>
      <c r="E49" s="74">
        <v>78.535499999999999</v>
      </c>
      <c r="F49" s="75">
        <v>8544</v>
      </c>
      <c r="G49" s="75">
        <v>8021</v>
      </c>
      <c r="H49" s="72" t="s">
        <v>155</v>
      </c>
      <c r="I49" s="75">
        <v>480</v>
      </c>
      <c r="J49" s="72">
        <v>0</v>
      </c>
      <c r="K49" s="71">
        <v>0</v>
      </c>
      <c r="L49" s="71">
        <v>0</v>
      </c>
      <c r="M49" s="71">
        <v>2</v>
      </c>
      <c r="P49" s="165">
        <f t="shared" si="0"/>
        <v>6.1212546816479398E-2</v>
      </c>
    </row>
    <row r="50" spans="1:16" x14ac:dyDescent="0.2">
      <c r="A50" s="71" t="s">
        <v>152</v>
      </c>
      <c r="B50" s="72" t="s">
        <v>251</v>
      </c>
      <c r="C50" s="71">
        <v>56049</v>
      </c>
      <c r="D50" s="73" t="s">
        <v>252</v>
      </c>
      <c r="E50" s="74">
        <v>60.941299999999998</v>
      </c>
      <c r="F50" s="75">
        <v>6552</v>
      </c>
      <c r="G50" s="75">
        <v>6597</v>
      </c>
      <c r="H50" s="72" t="s">
        <v>155</v>
      </c>
      <c r="I50" s="75">
        <v>291</v>
      </c>
      <c r="J50" s="72">
        <v>0</v>
      </c>
      <c r="K50" s="71">
        <v>0</v>
      </c>
      <c r="L50" s="71">
        <v>0</v>
      </c>
      <c r="M50" s="71">
        <v>2</v>
      </c>
      <c r="P50" s="165">
        <f t="shared" si="0"/>
        <v>-6.868131868131868E-3</v>
      </c>
    </row>
    <row r="51" spans="1:16" x14ac:dyDescent="0.2">
      <c r="A51" s="71" t="s">
        <v>152</v>
      </c>
      <c r="B51" s="72" t="s">
        <v>253</v>
      </c>
      <c r="C51" s="71">
        <v>56050</v>
      </c>
      <c r="D51" s="73" t="s">
        <v>254</v>
      </c>
      <c r="E51" s="74">
        <v>279.33049999999997</v>
      </c>
      <c r="F51" s="75">
        <v>16016</v>
      </c>
      <c r="G51" s="75">
        <v>16075</v>
      </c>
      <c r="H51" s="72" t="s">
        <v>224</v>
      </c>
      <c r="I51" s="75">
        <v>133</v>
      </c>
      <c r="J51" s="72">
        <v>1</v>
      </c>
      <c r="K51" s="71">
        <v>0</v>
      </c>
      <c r="L51" s="71">
        <v>1</v>
      </c>
      <c r="M51" s="71">
        <v>2</v>
      </c>
      <c r="P51" s="165">
        <f t="shared" si="0"/>
        <v>-3.683816183816184E-3</v>
      </c>
    </row>
    <row r="52" spans="1:16" x14ac:dyDescent="0.2">
      <c r="A52" s="71" t="s">
        <v>152</v>
      </c>
      <c r="B52" s="72" t="s">
        <v>255</v>
      </c>
      <c r="C52" s="71">
        <v>56051</v>
      </c>
      <c r="D52" s="73" t="s">
        <v>256</v>
      </c>
      <c r="E52" s="74">
        <v>14.7309</v>
      </c>
      <c r="F52" s="75">
        <v>350</v>
      </c>
      <c r="G52" s="75">
        <v>288</v>
      </c>
      <c r="H52" s="72" t="s">
        <v>155</v>
      </c>
      <c r="I52" s="75">
        <v>302</v>
      </c>
      <c r="J52" s="72">
        <v>0</v>
      </c>
      <c r="K52" s="71">
        <v>0</v>
      </c>
      <c r="L52" s="71">
        <v>0</v>
      </c>
      <c r="M52" s="71">
        <v>3</v>
      </c>
      <c r="P52" s="165">
        <f t="shared" si="0"/>
        <v>0.17714285714285713</v>
      </c>
    </row>
    <row r="53" spans="1:16" x14ac:dyDescent="0.2">
      <c r="A53" s="71" t="s">
        <v>152</v>
      </c>
      <c r="B53" s="72" t="s">
        <v>257</v>
      </c>
      <c r="C53" s="71">
        <v>56052</v>
      </c>
      <c r="D53" s="73" t="s">
        <v>258</v>
      </c>
      <c r="E53" s="74">
        <v>208.691</v>
      </c>
      <c r="F53" s="75">
        <v>8145</v>
      </c>
      <c r="G53" s="75">
        <v>8242</v>
      </c>
      <c r="H53" s="72" t="s">
        <v>155</v>
      </c>
      <c r="I53" s="75">
        <v>165</v>
      </c>
      <c r="J53" s="72">
        <v>0</v>
      </c>
      <c r="K53" s="71">
        <v>0</v>
      </c>
      <c r="L53" s="71">
        <v>0</v>
      </c>
      <c r="M53" s="71">
        <v>2</v>
      </c>
      <c r="P53" s="165">
        <f t="shared" si="0"/>
        <v>-1.190914671577655E-2</v>
      </c>
    </row>
    <row r="54" spans="1:16" x14ac:dyDescent="0.2">
      <c r="A54" s="71" t="s">
        <v>152</v>
      </c>
      <c r="B54" s="72" t="s">
        <v>259</v>
      </c>
      <c r="C54" s="71">
        <v>56053</v>
      </c>
      <c r="D54" s="73" t="s">
        <v>260</v>
      </c>
      <c r="E54" s="74">
        <v>43.494700000000002</v>
      </c>
      <c r="F54" s="75">
        <v>2895</v>
      </c>
      <c r="G54" s="75">
        <v>2762</v>
      </c>
      <c r="H54" s="72" t="s">
        <v>155</v>
      </c>
      <c r="I54" s="75">
        <v>538</v>
      </c>
      <c r="J54" s="72">
        <v>0</v>
      </c>
      <c r="K54" s="71">
        <v>0</v>
      </c>
      <c r="L54" s="71">
        <v>0</v>
      </c>
      <c r="M54" s="71">
        <v>3</v>
      </c>
      <c r="P54" s="165">
        <f t="shared" si="0"/>
        <v>4.5941278065630399E-2</v>
      </c>
    </row>
    <row r="55" spans="1:16" x14ac:dyDescent="0.2">
      <c r="A55" s="71" t="s">
        <v>152</v>
      </c>
      <c r="B55" s="72" t="s">
        <v>261</v>
      </c>
      <c r="C55" s="71">
        <v>56054</v>
      </c>
      <c r="D55" s="73" t="s">
        <v>262</v>
      </c>
      <c r="E55" s="74">
        <v>15.451599999999999</v>
      </c>
      <c r="F55" s="75">
        <v>2613</v>
      </c>
      <c r="G55" s="75">
        <v>2442</v>
      </c>
      <c r="H55" s="72" t="s">
        <v>155</v>
      </c>
      <c r="I55" s="75">
        <v>390</v>
      </c>
      <c r="J55" s="72">
        <v>0</v>
      </c>
      <c r="K55" s="71">
        <v>0</v>
      </c>
      <c r="L55" s="71">
        <v>0</v>
      </c>
      <c r="M55" s="71">
        <v>2</v>
      </c>
      <c r="P55" s="165">
        <f t="shared" si="0"/>
        <v>6.5442020665901268E-2</v>
      </c>
    </row>
    <row r="56" spans="1:16" x14ac:dyDescent="0.2">
      <c r="A56" s="71" t="s">
        <v>152</v>
      </c>
      <c r="B56" s="72" t="s">
        <v>263</v>
      </c>
      <c r="C56" s="71">
        <v>56055</v>
      </c>
      <c r="D56" s="73" t="s">
        <v>264</v>
      </c>
      <c r="E56" s="74">
        <v>28.962299999999999</v>
      </c>
      <c r="F56" s="75">
        <v>4161</v>
      </c>
      <c r="G56" s="75">
        <v>3979</v>
      </c>
      <c r="H56" s="72" t="s">
        <v>155</v>
      </c>
      <c r="I56" s="75">
        <v>265</v>
      </c>
      <c r="J56" s="72">
        <v>0</v>
      </c>
      <c r="K56" s="71">
        <v>0</v>
      </c>
      <c r="L56" s="71">
        <v>0</v>
      </c>
      <c r="M56" s="71">
        <v>3</v>
      </c>
      <c r="P56" s="165">
        <f t="shared" si="0"/>
        <v>4.3739485700552749E-2</v>
      </c>
    </row>
    <row r="57" spans="1:16" x14ac:dyDescent="0.2">
      <c r="A57" s="71" t="s">
        <v>152</v>
      </c>
      <c r="B57" s="72" t="s">
        <v>265</v>
      </c>
      <c r="C57" s="71">
        <v>56056</v>
      </c>
      <c r="D57" s="73" t="s">
        <v>266</v>
      </c>
      <c r="E57" s="74">
        <v>44.307099999999998</v>
      </c>
      <c r="F57" s="75">
        <v>2298</v>
      </c>
      <c r="G57" s="75">
        <v>2154</v>
      </c>
      <c r="H57" s="72" t="s">
        <v>155</v>
      </c>
      <c r="I57" s="75">
        <v>390</v>
      </c>
      <c r="J57" s="72">
        <v>0</v>
      </c>
      <c r="K57" s="71">
        <v>0</v>
      </c>
      <c r="L57" s="71">
        <v>0</v>
      </c>
      <c r="M57" s="71">
        <v>3</v>
      </c>
      <c r="P57" s="165">
        <f t="shared" si="0"/>
        <v>6.2663185378590072E-2</v>
      </c>
    </row>
    <row r="58" spans="1:16" x14ac:dyDescent="0.2">
      <c r="A58" s="71" t="s">
        <v>152</v>
      </c>
      <c r="B58" s="72" t="s">
        <v>267</v>
      </c>
      <c r="C58" s="71">
        <v>56057</v>
      </c>
      <c r="D58" s="73" t="s">
        <v>268</v>
      </c>
      <c r="E58" s="74">
        <v>113.771</v>
      </c>
      <c r="F58" s="75">
        <v>13507</v>
      </c>
      <c r="G58" s="75">
        <v>13384</v>
      </c>
      <c r="H58" s="72" t="s">
        <v>155</v>
      </c>
      <c r="I58" s="75">
        <v>300</v>
      </c>
      <c r="J58" s="72">
        <v>0</v>
      </c>
      <c r="K58" s="71">
        <v>0</v>
      </c>
      <c r="L58" s="71">
        <v>0</v>
      </c>
      <c r="M58" s="71">
        <v>2</v>
      </c>
      <c r="P58" s="165">
        <f t="shared" si="0"/>
        <v>9.1063892796327834E-3</v>
      </c>
    </row>
    <row r="59" spans="1:16" x14ac:dyDescent="0.2">
      <c r="A59" s="71" t="s">
        <v>152</v>
      </c>
      <c r="B59" s="72" t="s">
        <v>269</v>
      </c>
      <c r="C59" s="71">
        <v>56058</v>
      </c>
      <c r="D59" s="73" t="s">
        <v>270</v>
      </c>
      <c r="E59" s="74">
        <v>20.5289</v>
      </c>
      <c r="F59" s="75">
        <v>4826</v>
      </c>
      <c r="G59" s="75">
        <v>4299</v>
      </c>
      <c r="H59" s="72" t="s">
        <v>155</v>
      </c>
      <c r="I59" s="75">
        <v>369</v>
      </c>
      <c r="J59" s="72">
        <v>0</v>
      </c>
      <c r="K59" s="71">
        <v>0</v>
      </c>
      <c r="L59" s="71">
        <v>0</v>
      </c>
      <c r="M59" s="71">
        <v>2</v>
      </c>
      <c r="P59" s="165">
        <f t="shared" si="0"/>
        <v>0.10920016576875259</v>
      </c>
    </row>
    <row r="60" spans="1:16" x14ac:dyDescent="0.2">
      <c r="A60" s="71" t="s">
        <v>152</v>
      </c>
      <c r="B60" s="72" t="s">
        <v>271</v>
      </c>
      <c r="C60" s="71">
        <v>56059</v>
      </c>
      <c r="D60" s="73" t="s">
        <v>272</v>
      </c>
      <c r="E60" s="74">
        <v>406.22669999999999</v>
      </c>
      <c r="F60" s="75">
        <v>63209</v>
      </c>
      <c r="G60" s="75">
        <v>65931</v>
      </c>
      <c r="H60" s="72" t="s">
        <v>155</v>
      </c>
      <c r="I60" s="75">
        <v>326</v>
      </c>
      <c r="J60" s="72">
        <v>0</v>
      </c>
      <c r="K60" s="71">
        <v>0</v>
      </c>
      <c r="L60" s="71">
        <v>0</v>
      </c>
      <c r="M60" s="71">
        <v>2</v>
      </c>
      <c r="P60" s="165">
        <f t="shared" si="0"/>
        <v>-4.3063487794459648E-2</v>
      </c>
    </row>
    <row r="61" spans="1:16" x14ac:dyDescent="0.2">
      <c r="A61" s="71" t="s">
        <v>152</v>
      </c>
      <c r="B61" s="72" t="s">
        <v>273</v>
      </c>
      <c r="C61" s="71">
        <v>56060</v>
      </c>
      <c r="D61" s="73" t="s">
        <v>274</v>
      </c>
      <c r="E61" s="74">
        <v>30.143000000000001</v>
      </c>
      <c r="F61" s="75">
        <v>4956</v>
      </c>
      <c r="G61" s="75">
        <v>5249</v>
      </c>
      <c r="H61" s="72" t="s">
        <v>155</v>
      </c>
      <c r="I61" s="75">
        <v>285</v>
      </c>
      <c r="J61" s="72">
        <v>0</v>
      </c>
      <c r="K61" s="71">
        <v>0</v>
      </c>
      <c r="L61" s="71">
        <v>0</v>
      </c>
      <c r="M61" s="71">
        <v>3</v>
      </c>
      <c r="P61" s="165">
        <f t="shared" si="0"/>
        <v>-5.9120258272800645E-2</v>
      </c>
    </row>
    <row r="62" spans="1:16" x14ac:dyDescent="0.2">
      <c r="A62" s="71" t="s">
        <v>152</v>
      </c>
      <c r="B62" s="72" t="s">
        <v>275</v>
      </c>
      <c r="C62" s="71">
        <v>57001</v>
      </c>
      <c r="D62" s="73" t="s">
        <v>276</v>
      </c>
      <c r="E62" s="74">
        <v>87.343000000000004</v>
      </c>
      <c r="F62" s="75">
        <v>653</v>
      </c>
      <c r="G62" s="75">
        <v>547</v>
      </c>
      <c r="H62" s="72" t="s">
        <v>277</v>
      </c>
      <c r="I62" s="75">
        <v>855</v>
      </c>
      <c r="J62" s="72">
        <v>0</v>
      </c>
      <c r="K62" s="71">
        <v>0</v>
      </c>
      <c r="L62" s="71">
        <v>0</v>
      </c>
      <c r="M62" s="71">
        <v>3</v>
      </c>
      <c r="N62" s="78"/>
      <c r="P62" s="165">
        <f t="shared" si="0"/>
        <v>0.16232771822358347</v>
      </c>
    </row>
    <row r="63" spans="1:16" x14ac:dyDescent="0.2">
      <c r="A63" s="71" t="s">
        <v>152</v>
      </c>
      <c r="B63" s="72" t="s">
        <v>278</v>
      </c>
      <c r="C63" s="71">
        <v>57002</v>
      </c>
      <c r="D63" s="73" t="s">
        <v>279</v>
      </c>
      <c r="E63" s="74">
        <v>174.38489999999999</v>
      </c>
      <c r="F63" s="75">
        <v>2646</v>
      </c>
      <c r="G63" s="75">
        <v>2293</v>
      </c>
      <c r="H63" s="72" t="s">
        <v>277</v>
      </c>
      <c r="I63" s="75">
        <v>955</v>
      </c>
      <c r="J63" s="72">
        <v>0</v>
      </c>
      <c r="K63" s="71">
        <v>0</v>
      </c>
      <c r="L63" s="71">
        <v>0</v>
      </c>
      <c r="M63" s="71">
        <v>3</v>
      </c>
      <c r="P63" s="165">
        <f t="shared" si="0"/>
        <v>0.13340891912320485</v>
      </c>
    </row>
    <row r="64" spans="1:16" x14ac:dyDescent="0.2">
      <c r="A64" s="71" t="s">
        <v>152</v>
      </c>
      <c r="B64" s="72" t="s">
        <v>280</v>
      </c>
      <c r="C64" s="71">
        <v>57003</v>
      </c>
      <c r="D64" s="73" t="s">
        <v>281</v>
      </c>
      <c r="E64" s="74">
        <v>63.9041</v>
      </c>
      <c r="F64" s="75">
        <v>2704</v>
      </c>
      <c r="G64" s="75">
        <v>2356</v>
      </c>
      <c r="H64" s="72" t="s">
        <v>277</v>
      </c>
      <c r="I64" s="75">
        <v>525</v>
      </c>
      <c r="J64" s="72">
        <v>0</v>
      </c>
      <c r="K64" s="71">
        <v>0</v>
      </c>
      <c r="L64" s="71">
        <v>0</v>
      </c>
      <c r="M64" s="71">
        <v>3</v>
      </c>
      <c r="P64" s="165">
        <f t="shared" si="0"/>
        <v>0.128698224852071</v>
      </c>
    </row>
    <row r="65" spans="1:16" x14ac:dyDescent="0.2">
      <c r="A65" s="71" t="s">
        <v>152</v>
      </c>
      <c r="B65" s="72" t="s">
        <v>282</v>
      </c>
      <c r="C65" s="71">
        <v>57004</v>
      </c>
      <c r="D65" s="73" t="s">
        <v>283</v>
      </c>
      <c r="E65" s="74">
        <v>13.976100000000001</v>
      </c>
      <c r="F65" s="75">
        <v>266</v>
      </c>
      <c r="G65" s="75">
        <v>215</v>
      </c>
      <c r="H65" s="72" t="s">
        <v>277</v>
      </c>
      <c r="I65" s="75">
        <v>757</v>
      </c>
      <c r="J65" s="72">
        <v>0</v>
      </c>
      <c r="K65" s="71">
        <v>0</v>
      </c>
      <c r="L65" s="71">
        <v>0</v>
      </c>
      <c r="M65" s="71">
        <v>3</v>
      </c>
      <c r="P65" s="165">
        <f t="shared" si="0"/>
        <v>0.19172932330827067</v>
      </c>
    </row>
    <row r="66" spans="1:16" x14ac:dyDescent="0.2">
      <c r="A66" s="71" t="s">
        <v>152</v>
      </c>
      <c r="B66" s="72" t="s">
        <v>284</v>
      </c>
      <c r="C66" s="71">
        <v>57005</v>
      </c>
      <c r="D66" s="73" t="s">
        <v>285</v>
      </c>
      <c r="E66" s="74">
        <v>23.644600000000001</v>
      </c>
      <c r="F66" s="75">
        <v>649</v>
      </c>
      <c r="G66" s="75">
        <v>645</v>
      </c>
      <c r="H66" s="72" t="s">
        <v>277</v>
      </c>
      <c r="I66" s="75">
        <v>756</v>
      </c>
      <c r="J66" s="72">
        <v>0</v>
      </c>
      <c r="K66" s="71">
        <v>0</v>
      </c>
      <c r="L66" s="71">
        <v>0</v>
      </c>
      <c r="M66" s="71">
        <v>3</v>
      </c>
      <c r="P66" s="165">
        <f t="shared" si="0"/>
        <v>6.1633281972265025E-3</v>
      </c>
    </row>
    <row r="67" spans="1:16" x14ac:dyDescent="0.2">
      <c r="A67" s="71" t="s">
        <v>152</v>
      </c>
      <c r="B67" s="72" t="s">
        <v>286</v>
      </c>
      <c r="C67" s="71">
        <v>57006</v>
      </c>
      <c r="D67" s="73" t="s">
        <v>287</v>
      </c>
      <c r="E67" s="74">
        <v>47.948500000000003</v>
      </c>
      <c r="F67" s="75">
        <v>650</v>
      </c>
      <c r="G67" s="75">
        <v>589</v>
      </c>
      <c r="H67" s="72" t="s">
        <v>277</v>
      </c>
      <c r="I67" s="75">
        <v>760</v>
      </c>
      <c r="J67" s="72">
        <v>0</v>
      </c>
      <c r="K67" s="71">
        <v>0</v>
      </c>
      <c r="L67" s="71">
        <v>0</v>
      </c>
      <c r="M67" s="71">
        <v>3</v>
      </c>
      <c r="P67" s="165">
        <f t="shared" ref="P67:P130" si="1">(F67-G67)/F67</f>
        <v>9.3846153846153843E-2</v>
      </c>
    </row>
    <row r="68" spans="1:16" x14ac:dyDescent="0.2">
      <c r="A68" s="71" t="s">
        <v>152</v>
      </c>
      <c r="B68" s="72" t="s">
        <v>288</v>
      </c>
      <c r="C68" s="71">
        <v>57007</v>
      </c>
      <c r="D68" s="73" t="s">
        <v>289</v>
      </c>
      <c r="E68" s="74">
        <v>145.8039</v>
      </c>
      <c r="F68" s="75">
        <v>4615</v>
      </c>
      <c r="G68" s="75">
        <v>4247</v>
      </c>
      <c r="H68" s="72" t="s">
        <v>277</v>
      </c>
      <c r="I68" s="75">
        <v>732</v>
      </c>
      <c r="J68" s="72">
        <v>0</v>
      </c>
      <c r="K68" s="71">
        <v>0</v>
      </c>
      <c r="L68" s="71">
        <v>0</v>
      </c>
      <c r="M68" s="71">
        <v>3</v>
      </c>
      <c r="P68" s="165">
        <f t="shared" si="1"/>
        <v>7.9739978331527628E-2</v>
      </c>
    </row>
    <row r="69" spans="1:16" x14ac:dyDescent="0.2">
      <c r="A69" s="71" t="s">
        <v>152</v>
      </c>
      <c r="B69" s="72" t="s">
        <v>290</v>
      </c>
      <c r="C69" s="71">
        <v>57008</v>
      </c>
      <c r="D69" s="73" t="s">
        <v>291</v>
      </c>
      <c r="E69" s="74">
        <v>18.292899999999999</v>
      </c>
      <c r="F69" s="75">
        <v>990</v>
      </c>
      <c r="G69" s="75">
        <v>940</v>
      </c>
      <c r="H69" s="72" t="s">
        <v>277</v>
      </c>
      <c r="I69" s="75">
        <v>460</v>
      </c>
      <c r="J69" s="72">
        <v>0</v>
      </c>
      <c r="K69" s="71">
        <v>0</v>
      </c>
      <c r="L69" s="71">
        <v>0</v>
      </c>
      <c r="M69" s="71">
        <v>3</v>
      </c>
      <c r="P69" s="165">
        <f t="shared" si="1"/>
        <v>5.0505050505050504E-2</v>
      </c>
    </row>
    <row r="70" spans="1:16" x14ac:dyDescent="0.2">
      <c r="A70" s="71" t="s">
        <v>152</v>
      </c>
      <c r="B70" s="72" t="s">
        <v>292</v>
      </c>
      <c r="C70" s="71">
        <v>57009</v>
      </c>
      <c r="D70" s="73" t="s">
        <v>293</v>
      </c>
      <c r="E70" s="74">
        <v>37.624000000000002</v>
      </c>
      <c r="F70" s="75">
        <v>2726</v>
      </c>
      <c r="G70" s="75">
        <v>2457</v>
      </c>
      <c r="H70" s="72" t="s">
        <v>277</v>
      </c>
      <c r="I70" s="75">
        <v>660</v>
      </c>
      <c r="J70" s="72">
        <v>0</v>
      </c>
      <c r="K70" s="71">
        <v>0</v>
      </c>
      <c r="L70" s="71">
        <v>0</v>
      </c>
      <c r="M70" s="71">
        <v>3</v>
      </c>
      <c r="P70" s="165">
        <f t="shared" si="1"/>
        <v>9.8679383712399121E-2</v>
      </c>
    </row>
    <row r="71" spans="1:16" x14ac:dyDescent="0.2">
      <c r="A71" s="71" t="s">
        <v>152</v>
      </c>
      <c r="B71" s="72" t="s">
        <v>294</v>
      </c>
      <c r="C71" s="71">
        <v>57010</v>
      </c>
      <c r="D71" s="73" t="s">
        <v>295</v>
      </c>
      <c r="E71" s="74">
        <v>10.6212</v>
      </c>
      <c r="F71" s="75">
        <v>1736</v>
      </c>
      <c r="G71" s="75">
        <v>1642</v>
      </c>
      <c r="H71" s="72" t="s">
        <v>155</v>
      </c>
      <c r="I71" s="75">
        <v>297</v>
      </c>
      <c r="J71" s="72">
        <v>0</v>
      </c>
      <c r="K71" s="71">
        <v>0</v>
      </c>
      <c r="L71" s="71">
        <v>0</v>
      </c>
      <c r="M71" s="71">
        <v>3</v>
      </c>
      <c r="P71" s="165">
        <f t="shared" si="1"/>
        <v>5.414746543778802E-2</v>
      </c>
    </row>
    <row r="72" spans="1:16" x14ac:dyDescent="0.2">
      <c r="A72" s="71" t="s">
        <v>152</v>
      </c>
      <c r="B72" s="72" t="s">
        <v>296</v>
      </c>
      <c r="C72" s="71">
        <v>57011</v>
      </c>
      <c r="D72" s="73" t="s">
        <v>297</v>
      </c>
      <c r="E72" s="74">
        <v>14.546099999999999</v>
      </c>
      <c r="F72" s="75">
        <v>723</v>
      </c>
      <c r="G72" s="75">
        <v>691</v>
      </c>
      <c r="H72" s="72" t="s">
        <v>155</v>
      </c>
      <c r="I72" s="75">
        <v>523</v>
      </c>
      <c r="J72" s="72">
        <v>0</v>
      </c>
      <c r="K72" s="71">
        <v>0</v>
      </c>
      <c r="L72" s="71">
        <v>0</v>
      </c>
      <c r="M72" s="71">
        <v>3</v>
      </c>
      <c r="P72" s="165">
        <f t="shared" si="1"/>
        <v>4.4260027662517291E-2</v>
      </c>
    </row>
    <row r="73" spans="1:16" x14ac:dyDescent="0.2">
      <c r="A73" s="71" t="s">
        <v>152</v>
      </c>
      <c r="B73" s="72" t="s">
        <v>298</v>
      </c>
      <c r="C73" s="71">
        <v>57012</v>
      </c>
      <c r="D73" s="73" t="s">
        <v>299</v>
      </c>
      <c r="E73" s="74">
        <v>25.308700000000002</v>
      </c>
      <c r="F73" s="75">
        <v>1231</v>
      </c>
      <c r="G73" s="75">
        <v>1199</v>
      </c>
      <c r="H73" s="72" t="s">
        <v>155</v>
      </c>
      <c r="I73" s="75">
        <v>397</v>
      </c>
      <c r="J73" s="72">
        <v>0</v>
      </c>
      <c r="K73" s="71">
        <v>0</v>
      </c>
      <c r="L73" s="71">
        <v>0</v>
      </c>
      <c r="M73" s="71">
        <v>3</v>
      </c>
      <c r="P73" s="165">
        <f t="shared" si="1"/>
        <v>2.5995125913891144E-2</v>
      </c>
    </row>
    <row r="74" spans="1:16" x14ac:dyDescent="0.2">
      <c r="A74" s="71" t="s">
        <v>152</v>
      </c>
      <c r="B74" s="72" t="s">
        <v>300</v>
      </c>
      <c r="C74" s="71">
        <v>57013</v>
      </c>
      <c r="D74" s="73" t="s">
        <v>301</v>
      </c>
      <c r="E74" s="74">
        <v>15.491199999999999</v>
      </c>
      <c r="F74" s="75">
        <v>299</v>
      </c>
      <c r="G74" s="75">
        <v>268</v>
      </c>
      <c r="H74" s="72" t="s">
        <v>277</v>
      </c>
      <c r="I74" s="75">
        <v>607</v>
      </c>
      <c r="J74" s="72">
        <v>0</v>
      </c>
      <c r="K74" s="71">
        <v>0</v>
      </c>
      <c r="L74" s="71">
        <v>0</v>
      </c>
      <c r="M74" s="71">
        <v>3</v>
      </c>
      <c r="P74" s="165">
        <f t="shared" si="1"/>
        <v>0.10367892976588629</v>
      </c>
    </row>
    <row r="75" spans="1:16" x14ac:dyDescent="0.2">
      <c r="A75" s="71" t="s">
        <v>152</v>
      </c>
      <c r="B75" s="72" t="s">
        <v>302</v>
      </c>
      <c r="C75" s="71">
        <v>57014</v>
      </c>
      <c r="D75" s="73" t="s">
        <v>303</v>
      </c>
      <c r="E75" s="74">
        <v>8.8422000000000001</v>
      </c>
      <c r="F75" s="75">
        <v>1047</v>
      </c>
      <c r="G75" s="75">
        <v>1020</v>
      </c>
      <c r="H75" s="72" t="s">
        <v>155</v>
      </c>
      <c r="I75" s="75">
        <v>358</v>
      </c>
      <c r="J75" s="72">
        <v>0</v>
      </c>
      <c r="K75" s="71">
        <v>0</v>
      </c>
      <c r="L75" s="71">
        <v>0</v>
      </c>
      <c r="M75" s="71">
        <v>3</v>
      </c>
      <c r="P75" s="165">
        <f t="shared" si="1"/>
        <v>2.5787965616045846E-2</v>
      </c>
    </row>
    <row r="76" spans="1:16" x14ac:dyDescent="0.2">
      <c r="A76" s="71" t="s">
        <v>152</v>
      </c>
      <c r="B76" s="72" t="s">
        <v>304</v>
      </c>
      <c r="C76" s="71">
        <v>57015</v>
      </c>
      <c r="D76" s="73" t="s">
        <v>305</v>
      </c>
      <c r="E76" s="74">
        <v>31.2697</v>
      </c>
      <c r="F76" s="75">
        <v>1289</v>
      </c>
      <c r="G76" s="75">
        <v>1195</v>
      </c>
      <c r="H76" s="72" t="s">
        <v>277</v>
      </c>
      <c r="I76" s="75">
        <v>581</v>
      </c>
      <c r="J76" s="72">
        <v>0</v>
      </c>
      <c r="K76" s="71">
        <v>0</v>
      </c>
      <c r="L76" s="71">
        <v>0</v>
      </c>
      <c r="M76" s="71">
        <v>3</v>
      </c>
      <c r="P76" s="165">
        <f t="shared" si="1"/>
        <v>7.2924747866563222E-2</v>
      </c>
    </row>
    <row r="77" spans="1:16" x14ac:dyDescent="0.2">
      <c r="A77" s="71" t="s">
        <v>152</v>
      </c>
      <c r="B77" s="72" t="s">
        <v>306</v>
      </c>
      <c r="C77" s="71">
        <v>57016</v>
      </c>
      <c r="D77" s="73" t="s">
        <v>307</v>
      </c>
      <c r="E77" s="74">
        <v>71.253200000000007</v>
      </c>
      <c r="F77" s="75">
        <v>6900</v>
      </c>
      <c r="G77" s="75">
        <v>6447</v>
      </c>
      <c r="H77" s="72" t="s">
        <v>277</v>
      </c>
      <c r="I77" s="75">
        <v>481</v>
      </c>
      <c r="J77" s="72">
        <v>0</v>
      </c>
      <c r="K77" s="71">
        <v>0</v>
      </c>
      <c r="L77" s="71">
        <v>0</v>
      </c>
      <c r="M77" s="71">
        <v>3</v>
      </c>
      <c r="P77" s="165">
        <f t="shared" si="1"/>
        <v>6.5652173913043482E-2</v>
      </c>
    </row>
    <row r="78" spans="1:16" x14ac:dyDescent="0.2">
      <c r="A78" s="71" t="s">
        <v>152</v>
      </c>
      <c r="B78" s="72" t="s">
        <v>308</v>
      </c>
      <c r="C78" s="71">
        <v>57017</v>
      </c>
      <c r="D78" s="73" t="s">
        <v>309</v>
      </c>
      <c r="E78" s="74">
        <v>59.6601</v>
      </c>
      <c r="F78" s="75">
        <v>470</v>
      </c>
      <c r="G78" s="75">
        <v>413</v>
      </c>
      <c r="H78" s="72" t="s">
        <v>277</v>
      </c>
      <c r="I78" s="75">
        <v>962</v>
      </c>
      <c r="J78" s="72">
        <v>0</v>
      </c>
      <c r="K78" s="71">
        <v>0</v>
      </c>
      <c r="L78" s="71">
        <v>0</v>
      </c>
      <c r="M78" s="71">
        <v>3</v>
      </c>
      <c r="P78" s="165">
        <f t="shared" si="1"/>
        <v>0.12127659574468085</v>
      </c>
    </row>
    <row r="79" spans="1:16" x14ac:dyDescent="0.2">
      <c r="A79" s="71" t="s">
        <v>152</v>
      </c>
      <c r="B79" s="72" t="s">
        <v>310</v>
      </c>
      <c r="C79" s="71">
        <v>57018</v>
      </c>
      <c r="D79" s="73" t="s">
        <v>311</v>
      </c>
      <c r="E79" s="74">
        <v>22.369800000000001</v>
      </c>
      <c r="F79" s="75">
        <v>440</v>
      </c>
      <c r="G79" s="75">
        <v>390</v>
      </c>
      <c r="H79" s="72" t="s">
        <v>277</v>
      </c>
      <c r="I79" s="75">
        <v>980</v>
      </c>
      <c r="J79" s="72">
        <v>0</v>
      </c>
      <c r="K79" s="71">
        <v>0</v>
      </c>
      <c r="L79" s="71">
        <v>0</v>
      </c>
      <c r="M79" s="71">
        <v>3</v>
      </c>
      <c r="P79" s="165">
        <f t="shared" si="1"/>
        <v>0.11363636363636363</v>
      </c>
    </row>
    <row r="80" spans="1:16" x14ac:dyDescent="0.2">
      <c r="A80" s="71" t="s">
        <v>152</v>
      </c>
      <c r="B80" s="72" t="s">
        <v>312</v>
      </c>
      <c r="C80" s="71">
        <v>57019</v>
      </c>
      <c r="D80" s="73" t="s">
        <v>313</v>
      </c>
      <c r="E80" s="74">
        <v>14.3718</v>
      </c>
      <c r="F80" s="75">
        <v>384</v>
      </c>
      <c r="G80" s="75">
        <v>362</v>
      </c>
      <c r="H80" s="72" t="s">
        <v>277</v>
      </c>
      <c r="I80" s="75">
        <v>542</v>
      </c>
      <c r="J80" s="72">
        <v>0</v>
      </c>
      <c r="K80" s="71">
        <v>0</v>
      </c>
      <c r="L80" s="71">
        <v>0</v>
      </c>
      <c r="M80" s="71">
        <v>3</v>
      </c>
      <c r="P80" s="165">
        <f t="shared" si="1"/>
        <v>5.7291666666666664E-2</v>
      </c>
    </row>
    <row r="81" spans="1:16" x14ac:dyDescent="0.2">
      <c r="A81" s="71" t="s">
        <v>152</v>
      </c>
      <c r="B81" s="72" t="s">
        <v>314</v>
      </c>
      <c r="C81" s="71">
        <v>57020</v>
      </c>
      <c r="D81" s="73" t="s">
        <v>315</v>
      </c>
      <c r="E81" s="74">
        <v>10.6126</v>
      </c>
      <c r="F81" s="75">
        <v>169</v>
      </c>
      <c r="G81" s="75">
        <v>130</v>
      </c>
      <c r="H81" s="72" t="s">
        <v>277</v>
      </c>
      <c r="I81" s="75">
        <v>1001</v>
      </c>
      <c r="J81" s="72">
        <v>0</v>
      </c>
      <c r="K81" s="71">
        <v>0</v>
      </c>
      <c r="L81" s="71">
        <v>0</v>
      </c>
      <c r="M81" s="71">
        <v>3</v>
      </c>
      <c r="P81" s="165">
        <f t="shared" si="1"/>
        <v>0.23076923076923078</v>
      </c>
    </row>
    <row r="82" spans="1:16" x14ac:dyDescent="0.2">
      <c r="A82" s="71" t="s">
        <v>152</v>
      </c>
      <c r="B82" s="72" t="s">
        <v>316</v>
      </c>
      <c r="C82" s="71">
        <v>57021</v>
      </c>
      <c r="D82" s="73" t="s">
        <v>317</v>
      </c>
      <c r="E82" s="74">
        <v>26.947500000000002</v>
      </c>
      <c r="F82" s="75">
        <v>1595</v>
      </c>
      <c r="G82" s="75">
        <v>1548</v>
      </c>
      <c r="H82" s="72" t="s">
        <v>155</v>
      </c>
      <c r="I82" s="75">
        <v>245</v>
      </c>
      <c r="J82" s="72">
        <v>0</v>
      </c>
      <c r="K82" s="71">
        <v>0</v>
      </c>
      <c r="L82" s="71">
        <v>0</v>
      </c>
      <c r="M82" s="71">
        <v>3</v>
      </c>
      <c r="P82" s="165">
        <f t="shared" si="1"/>
        <v>2.9467084639498431E-2</v>
      </c>
    </row>
    <row r="83" spans="1:16" x14ac:dyDescent="0.2">
      <c r="A83" s="71" t="s">
        <v>152</v>
      </c>
      <c r="B83" s="72" t="s">
        <v>318</v>
      </c>
      <c r="C83" s="71">
        <v>57022</v>
      </c>
      <c r="D83" s="73" t="s">
        <v>319</v>
      </c>
      <c r="E83" s="74">
        <v>12.755100000000001</v>
      </c>
      <c r="F83" s="75">
        <v>524</v>
      </c>
      <c r="G83" s="75">
        <v>458</v>
      </c>
      <c r="H83" s="72" t="s">
        <v>277</v>
      </c>
      <c r="I83" s="75">
        <v>465</v>
      </c>
      <c r="J83" s="72">
        <v>0</v>
      </c>
      <c r="K83" s="71">
        <v>0</v>
      </c>
      <c r="L83" s="71">
        <v>0</v>
      </c>
      <c r="M83" s="71">
        <v>3</v>
      </c>
      <c r="P83" s="165">
        <f t="shared" si="1"/>
        <v>0.12595419847328243</v>
      </c>
    </row>
    <row r="84" spans="1:16" x14ac:dyDescent="0.2">
      <c r="A84" s="71" t="s">
        <v>152</v>
      </c>
      <c r="B84" s="72" t="s">
        <v>320</v>
      </c>
      <c r="C84" s="71">
        <v>57023</v>
      </c>
      <c r="D84" s="73" t="s">
        <v>321</v>
      </c>
      <c r="E84" s="74">
        <v>21.389600000000002</v>
      </c>
      <c r="F84" s="75">
        <v>311</v>
      </c>
      <c r="G84" s="75">
        <v>278</v>
      </c>
      <c r="H84" s="72" t="s">
        <v>277</v>
      </c>
      <c r="I84" s="75">
        <v>560</v>
      </c>
      <c r="J84" s="72">
        <v>0</v>
      </c>
      <c r="K84" s="71">
        <v>0</v>
      </c>
      <c r="L84" s="71">
        <v>0</v>
      </c>
      <c r="M84" s="71">
        <v>3</v>
      </c>
      <c r="P84" s="165">
        <f t="shared" si="1"/>
        <v>0.10610932475884244</v>
      </c>
    </row>
    <row r="85" spans="1:16" x14ac:dyDescent="0.2">
      <c r="A85" s="71" t="s">
        <v>152</v>
      </c>
      <c r="B85" s="72" t="s">
        <v>322</v>
      </c>
      <c r="C85" s="71">
        <v>57024</v>
      </c>
      <c r="D85" s="73" t="s">
        <v>323</v>
      </c>
      <c r="E85" s="74">
        <v>22.925599999999999</v>
      </c>
      <c r="F85" s="75">
        <v>672</v>
      </c>
      <c r="G85" s="75">
        <v>586</v>
      </c>
      <c r="H85" s="72" t="s">
        <v>155</v>
      </c>
      <c r="I85" s="75">
        <v>549</v>
      </c>
      <c r="J85" s="72">
        <v>0</v>
      </c>
      <c r="K85" s="71">
        <v>0</v>
      </c>
      <c r="L85" s="71">
        <v>0</v>
      </c>
      <c r="M85" s="71">
        <v>3</v>
      </c>
      <c r="P85" s="165">
        <f t="shared" si="1"/>
        <v>0.12797619047619047</v>
      </c>
    </row>
    <row r="86" spans="1:16" x14ac:dyDescent="0.2">
      <c r="A86" s="71" t="s">
        <v>152</v>
      </c>
      <c r="B86" s="72" t="s">
        <v>324</v>
      </c>
      <c r="C86" s="71">
        <v>57025</v>
      </c>
      <c r="D86" s="73" t="s">
        <v>325</v>
      </c>
      <c r="E86" s="74">
        <v>53.544699999999999</v>
      </c>
      <c r="F86" s="75">
        <v>3601</v>
      </c>
      <c r="G86" s="75">
        <v>3689</v>
      </c>
      <c r="H86" s="72" t="s">
        <v>277</v>
      </c>
      <c r="I86" s="75">
        <v>488</v>
      </c>
      <c r="J86" s="72">
        <v>0</v>
      </c>
      <c r="K86" s="71">
        <v>0</v>
      </c>
      <c r="L86" s="71">
        <v>0</v>
      </c>
      <c r="M86" s="71">
        <v>3</v>
      </c>
      <c r="P86" s="165">
        <f t="shared" si="1"/>
        <v>-2.4437656206609277E-2</v>
      </c>
    </row>
    <row r="87" spans="1:16" x14ac:dyDescent="0.2">
      <c r="A87" s="71" t="s">
        <v>152</v>
      </c>
      <c r="B87" s="72" t="s">
        <v>326</v>
      </c>
      <c r="C87" s="71">
        <v>57026</v>
      </c>
      <c r="D87" s="73" t="s">
        <v>327</v>
      </c>
      <c r="E87" s="74">
        <v>36.691499999999998</v>
      </c>
      <c r="F87" s="75">
        <v>562</v>
      </c>
      <c r="G87" s="75">
        <v>530</v>
      </c>
      <c r="H87" s="72" t="s">
        <v>277</v>
      </c>
      <c r="I87" s="75">
        <v>551</v>
      </c>
      <c r="J87" s="72">
        <v>0</v>
      </c>
      <c r="K87" s="71">
        <v>0</v>
      </c>
      <c r="L87" s="71">
        <v>0</v>
      </c>
      <c r="M87" s="71">
        <v>3</v>
      </c>
      <c r="P87" s="165">
        <f t="shared" si="1"/>
        <v>5.6939501779359428E-2</v>
      </c>
    </row>
    <row r="88" spans="1:16" x14ac:dyDescent="0.2">
      <c r="A88" s="71" t="s">
        <v>152</v>
      </c>
      <c r="B88" s="72" t="s">
        <v>328</v>
      </c>
      <c r="C88" s="71">
        <v>57027</v>
      </c>
      <c r="D88" s="73" t="s">
        <v>329</v>
      </c>
      <c r="E88" s="74">
        <v>54.962400000000002</v>
      </c>
      <c r="F88" s="75">
        <v>12326</v>
      </c>
      <c r="G88" s="75">
        <v>13848</v>
      </c>
      <c r="H88" s="72" t="s">
        <v>155</v>
      </c>
      <c r="I88" s="75">
        <v>482</v>
      </c>
      <c r="J88" s="72">
        <v>0</v>
      </c>
      <c r="K88" s="71">
        <v>0</v>
      </c>
      <c r="L88" s="71">
        <v>0</v>
      </c>
      <c r="M88" s="71">
        <v>3</v>
      </c>
      <c r="P88" s="165">
        <f t="shared" si="1"/>
        <v>-0.12347882524744443</v>
      </c>
    </row>
    <row r="89" spans="1:16" x14ac:dyDescent="0.2">
      <c r="A89" s="71" t="s">
        <v>152</v>
      </c>
      <c r="B89" s="72" t="s">
        <v>330</v>
      </c>
      <c r="C89" s="71">
        <v>57028</v>
      </c>
      <c r="D89" s="73" t="s">
        <v>331</v>
      </c>
      <c r="E89" s="74">
        <v>100.61799999999999</v>
      </c>
      <c r="F89" s="75">
        <v>1455</v>
      </c>
      <c r="G89" s="75">
        <v>1205</v>
      </c>
      <c r="H89" s="72" t="s">
        <v>277</v>
      </c>
      <c r="I89" s="75">
        <v>988</v>
      </c>
      <c r="J89" s="72">
        <v>0</v>
      </c>
      <c r="K89" s="71">
        <v>0</v>
      </c>
      <c r="L89" s="71">
        <v>0</v>
      </c>
      <c r="M89" s="71">
        <v>3</v>
      </c>
      <c r="P89" s="165">
        <f t="shared" si="1"/>
        <v>0.1718213058419244</v>
      </c>
    </row>
    <row r="90" spans="1:16" x14ac:dyDescent="0.2">
      <c r="A90" s="71" t="s">
        <v>152</v>
      </c>
      <c r="B90" s="72" t="s">
        <v>332</v>
      </c>
      <c r="C90" s="71">
        <v>57029</v>
      </c>
      <c r="D90" s="73" t="s">
        <v>333</v>
      </c>
      <c r="E90" s="74">
        <v>17.685300000000002</v>
      </c>
      <c r="F90" s="75">
        <v>2933</v>
      </c>
      <c r="G90" s="75">
        <v>3078</v>
      </c>
      <c r="H90" s="72" t="s">
        <v>155</v>
      </c>
      <c r="I90" s="75">
        <v>218</v>
      </c>
      <c r="J90" s="72">
        <v>0</v>
      </c>
      <c r="K90" s="71">
        <v>0</v>
      </c>
      <c r="L90" s="71">
        <v>0</v>
      </c>
      <c r="M90" s="71">
        <v>3</v>
      </c>
      <c r="P90" s="165">
        <f t="shared" si="1"/>
        <v>-4.9437436072280939E-2</v>
      </c>
    </row>
    <row r="91" spans="1:16" x14ac:dyDescent="0.2">
      <c r="A91" s="71" t="s">
        <v>152</v>
      </c>
      <c r="B91" s="72" t="s">
        <v>334</v>
      </c>
      <c r="C91" s="71">
        <v>57030</v>
      </c>
      <c r="D91" s="73" t="s">
        <v>335</v>
      </c>
      <c r="E91" s="74">
        <v>4.3898000000000001</v>
      </c>
      <c r="F91" s="75">
        <v>688</v>
      </c>
      <c r="G91" s="75">
        <v>736</v>
      </c>
      <c r="H91" s="72" t="s">
        <v>155</v>
      </c>
      <c r="I91" s="75">
        <v>412</v>
      </c>
      <c r="J91" s="72">
        <v>0</v>
      </c>
      <c r="K91" s="71">
        <v>0</v>
      </c>
      <c r="L91" s="71">
        <v>0</v>
      </c>
      <c r="M91" s="71">
        <v>3</v>
      </c>
      <c r="P91" s="165">
        <f t="shared" si="1"/>
        <v>-6.9767441860465115E-2</v>
      </c>
    </row>
    <row r="92" spans="1:16" x14ac:dyDescent="0.2">
      <c r="A92" s="71" t="s">
        <v>152</v>
      </c>
      <c r="B92" s="72" t="s">
        <v>336</v>
      </c>
      <c r="C92" s="71">
        <v>57031</v>
      </c>
      <c r="D92" s="73" t="s">
        <v>337</v>
      </c>
      <c r="E92" s="74">
        <v>17.8535</v>
      </c>
      <c r="F92" s="75">
        <v>1520</v>
      </c>
      <c r="G92" s="75">
        <v>1514</v>
      </c>
      <c r="H92" s="72" t="s">
        <v>277</v>
      </c>
      <c r="I92" s="75">
        <v>388</v>
      </c>
      <c r="J92" s="72">
        <v>0</v>
      </c>
      <c r="K92" s="71">
        <v>0</v>
      </c>
      <c r="L92" s="71">
        <v>0</v>
      </c>
      <c r="M92" s="71">
        <v>3</v>
      </c>
      <c r="P92" s="165">
        <f t="shared" si="1"/>
        <v>3.9473684210526317E-3</v>
      </c>
    </row>
    <row r="93" spans="1:16" x14ac:dyDescent="0.2">
      <c r="A93" s="71" t="s">
        <v>152</v>
      </c>
      <c r="B93" s="72" t="s">
        <v>338</v>
      </c>
      <c r="C93" s="71">
        <v>57032</v>
      </c>
      <c r="D93" s="73" t="s">
        <v>339</v>
      </c>
      <c r="E93" s="74">
        <v>11.7424</v>
      </c>
      <c r="F93" s="75">
        <v>344</v>
      </c>
      <c r="G93" s="75">
        <v>372</v>
      </c>
      <c r="H93" s="72" t="s">
        <v>277</v>
      </c>
      <c r="I93" s="75">
        <v>628</v>
      </c>
      <c r="J93" s="72">
        <v>0</v>
      </c>
      <c r="K93" s="71">
        <v>0</v>
      </c>
      <c r="L93" s="71">
        <v>0</v>
      </c>
      <c r="M93" s="71">
        <v>3</v>
      </c>
      <c r="P93" s="165">
        <f t="shared" si="1"/>
        <v>-8.1395348837209308E-2</v>
      </c>
    </row>
    <row r="94" spans="1:16" x14ac:dyDescent="0.2">
      <c r="A94" s="71" t="s">
        <v>152</v>
      </c>
      <c r="B94" s="72" t="s">
        <v>340</v>
      </c>
      <c r="C94" s="71">
        <v>57033</v>
      </c>
      <c r="D94" s="73" t="s">
        <v>341</v>
      </c>
      <c r="E94" s="74">
        <v>204.01519999999999</v>
      </c>
      <c r="F94" s="75">
        <v>2480</v>
      </c>
      <c r="G94" s="75">
        <v>2149</v>
      </c>
      <c r="H94" s="72" t="s">
        <v>277</v>
      </c>
      <c r="I94" s="75">
        <v>969</v>
      </c>
      <c r="J94" s="72">
        <v>0</v>
      </c>
      <c r="K94" s="71">
        <v>0</v>
      </c>
      <c r="L94" s="71">
        <v>0</v>
      </c>
      <c r="M94" s="71">
        <v>3</v>
      </c>
      <c r="P94" s="165">
        <f t="shared" si="1"/>
        <v>0.13346774193548386</v>
      </c>
    </row>
    <row r="95" spans="1:16" x14ac:dyDescent="0.2">
      <c r="A95" s="71" t="s">
        <v>152</v>
      </c>
      <c r="B95" s="72" t="s">
        <v>342</v>
      </c>
      <c r="C95" s="71">
        <v>57034</v>
      </c>
      <c r="D95" s="73" t="s">
        <v>343</v>
      </c>
      <c r="E95" s="74">
        <v>34.333799999999997</v>
      </c>
      <c r="F95" s="75">
        <v>583</v>
      </c>
      <c r="G95" s="75">
        <v>541</v>
      </c>
      <c r="H95" s="72" t="s">
        <v>277</v>
      </c>
      <c r="I95" s="75">
        <v>804</v>
      </c>
      <c r="J95" s="72">
        <v>0</v>
      </c>
      <c r="K95" s="71">
        <v>0</v>
      </c>
      <c r="L95" s="71">
        <v>0</v>
      </c>
      <c r="M95" s="71">
        <v>3</v>
      </c>
      <c r="P95" s="165">
        <f t="shared" si="1"/>
        <v>7.2041166380789029E-2</v>
      </c>
    </row>
    <row r="96" spans="1:16" x14ac:dyDescent="0.2">
      <c r="A96" s="71" t="s">
        <v>152</v>
      </c>
      <c r="B96" s="72" t="s">
        <v>344</v>
      </c>
      <c r="C96" s="71">
        <v>57035</v>
      </c>
      <c r="D96" s="73" t="s">
        <v>345</v>
      </c>
      <c r="E96" s="74">
        <v>43.161700000000003</v>
      </c>
      <c r="F96" s="75">
        <v>3799</v>
      </c>
      <c r="G96" s="75">
        <v>3483</v>
      </c>
      <c r="H96" s="72" t="s">
        <v>155</v>
      </c>
      <c r="I96" s="75">
        <v>222</v>
      </c>
      <c r="J96" s="72">
        <v>0</v>
      </c>
      <c r="K96" s="71">
        <v>0</v>
      </c>
      <c r="L96" s="71">
        <v>0</v>
      </c>
      <c r="M96" s="71">
        <v>3</v>
      </c>
      <c r="P96" s="165">
        <f t="shared" si="1"/>
        <v>8.3179784153724665E-2</v>
      </c>
    </row>
    <row r="97" spans="1:16" x14ac:dyDescent="0.2">
      <c r="A97" s="71" t="s">
        <v>152</v>
      </c>
      <c r="B97" s="72" t="s">
        <v>346</v>
      </c>
      <c r="C97" s="71">
        <v>57036</v>
      </c>
      <c r="D97" s="73" t="s">
        <v>347</v>
      </c>
      <c r="E97" s="74">
        <v>11.0838</v>
      </c>
      <c r="F97" s="75">
        <v>97</v>
      </c>
      <c r="G97" s="75">
        <v>69</v>
      </c>
      <c r="H97" s="72" t="s">
        <v>277</v>
      </c>
      <c r="I97" s="75">
        <v>930</v>
      </c>
      <c r="J97" s="72">
        <v>0</v>
      </c>
      <c r="K97" s="71">
        <v>0</v>
      </c>
      <c r="L97" s="71">
        <v>0</v>
      </c>
      <c r="M97" s="71">
        <v>3</v>
      </c>
      <c r="P97" s="165">
        <f t="shared" si="1"/>
        <v>0.28865979381443296</v>
      </c>
    </row>
    <row r="98" spans="1:16" x14ac:dyDescent="0.2">
      <c r="A98" s="71" t="s">
        <v>152</v>
      </c>
      <c r="B98" s="72" t="s">
        <v>348</v>
      </c>
      <c r="C98" s="71">
        <v>57037</v>
      </c>
      <c r="D98" s="73" t="s">
        <v>349</v>
      </c>
      <c r="E98" s="74">
        <v>36.851700000000001</v>
      </c>
      <c r="F98" s="75">
        <v>131</v>
      </c>
      <c r="G98" s="75">
        <v>115</v>
      </c>
      <c r="H98" s="72" t="s">
        <v>277</v>
      </c>
      <c r="I98" s="75">
        <v>925</v>
      </c>
      <c r="J98" s="72">
        <v>0</v>
      </c>
      <c r="K98" s="71">
        <v>0</v>
      </c>
      <c r="L98" s="71">
        <v>0</v>
      </c>
      <c r="M98" s="71">
        <v>3</v>
      </c>
      <c r="P98" s="165">
        <f t="shared" si="1"/>
        <v>0.12213740458015267</v>
      </c>
    </row>
    <row r="99" spans="1:16" x14ac:dyDescent="0.2">
      <c r="A99" s="71" t="s">
        <v>152</v>
      </c>
      <c r="B99" s="72" t="s">
        <v>350</v>
      </c>
      <c r="C99" s="71">
        <v>57038</v>
      </c>
      <c r="D99" s="73" t="s">
        <v>351</v>
      </c>
      <c r="E99" s="74">
        <v>10.892200000000001</v>
      </c>
      <c r="F99" s="75">
        <v>534</v>
      </c>
      <c r="G99" s="75">
        <v>504</v>
      </c>
      <c r="H99" s="72" t="s">
        <v>155</v>
      </c>
      <c r="I99" s="75">
        <v>457</v>
      </c>
      <c r="J99" s="72">
        <v>0</v>
      </c>
      <c r="K99" s="71">
        <v>0</v>
      </c>
      <c r="L99" s="71">
        <v>0</v>
      </c>
      <c r="M99" s="71">
        <v>3</v>
      </c>
      <c r="P99" s="165">
        <f t="shared" si="1"/>
        <v>5.6179775280898875E-2</v>
      </c>
    </row>
    <row r="100" spans="1:16" x14ac:dyDescent="0.2">
      <c r="A100" s="71" t="s">
        <v>152</v>
      </c>
      <c r="B100" s="72" t="s">
        <v>352</v>
      </c>
      <c r="C100" s="71">
        <v>57039</v>
      </c>
      <c r="D100" s="73" t="s">
        <v>353</v>
      </c>
      <c r="E100" s="74">
        <v>12.747199999999999</v>
      </c>
      <c r="F100" s="75">
        <v>403</v>
      </c>
      <c r="G100" s="75">
        <v>404</v>
      </c>
      <c r="H100" s="72" t="s">
        <v>155</v>
      </c>
      <c r="I100" s="75">
        <v>604</v>
      </c>
      <c r="J100" s="72">
        <v>0</v>
      </c>
      <c r="K100" s="71">
        <v>0</v>
      </c>
      <c r="L100" s="71">
        <v>0</v>
      </c>
      <c r="M100" s="71">
        <v>3</v>
      </c>
      <c r="P100" s="165">
        <f t="shared" si="1"/>
        <v>-2.4813895781637717E-3</v>
      </c>
    </row>
    <row r="101" spans="1:16" x14ac:dyDescent="0.2">
      <c r="A101" s="71" t="s">
        <v>152</v>
      </c>
      <c r="B101" s="72" t="s">
        <v>354</v>
      </c>
      <c r="C101" s="71">
        <v>57040</v>
      </c>
      <c r="D101" s="73" t="s">
        <v>355</v>
      </c>
      <c r="E101" s="74">
        <v>19.6813</v>
      </c>
      <c r="F101" s="75">
        <v>917</v>
      </c>
      <c r="G101" s="75">
        <v>835</v>
      </c>
      <c r="H101" s="72" t="s">
        <v>155</v>
      </c>
      <c r="I101" s="75">
        <v>325</v>
      </c>
      <c r="J101" s="72">
        <v>0</v>
      </c>
      <c r="K101" s="71">
        <v>0</v>
      </c>
      <c r="L101" s="71">
        <v>0</v>
      </c>
      <c r="M101" s="71">
        <v>3</v>
      </c>
      <c r="P101" s="165">
        <f t="shared" si="1"/>
        <v>8.9422028353326063E-2</v>
      </c>
    </row>
    <row r="102" spans="1:16" x14ac:dyDescent="0.2">
      <c r="A102" s="71" t="s">
        <v>152</v>
      </c>
      <c r="B102" s="72" t="s">
        <v>356</v>
      </c>
      <c r="C102" s="71">
        <v>57041</v>
      </c>
      <c r="D102" s="73" t="s">
        <v>357</v>
      </c>
      <c r="E102" s="74">
        <v>19.0398</v>
      </c>
      <c r="F102" s="75">
        <v>1232</v>
      </c>
      <c r="G102" s="75">
        <v>1197</v>
      </c>
      <c r="H102" s="72" t="s">
        <v>155</v>
      </c>
      <c r="I102" s="75">
        <v>496</v>
      </c>
      <c r="J102" s="72">
        <v>0</v>
      </c>
      <c r="K102" s="71">
        <v>0</v>
      </c>
      <c r="L102" s="71">
        <v>0</v>
      </c>
      <c r="M102" s="71">
        <v>3</v>
      </c>
      <c r="P102" s="165">
        <f t="shared" si="1"/>
        <v>2.8409090909090908E-2</v>
      </c>
    </row>
    <row r="103" spans="1:16" x14ac:dyDescent="0.2">
      <c r="A103" s="71" t="s">
        <v>152</v>
      </c>
      <c r="B103" s="72" t="s">
        <v>358</v>
      </c>
      <c r="C103" s="71">
        <v>57042</v>
      </c>
      <c r="D103" s="73" t="s">
        <v>359</v>
      </c>
      <c r="E103" s="74">
        <v>22.586500000000001</v>
      </c>
      <c r="F103" s="75">
        <v>295</v>
      </c>
      <c r="G103" s="75">
        <v>280</v>
      </c>
      <c r="H103" s="72" t="s">
        <v>277</v>
      </c>
      <c r="I103" s="75">
        <v>450</v>
      </c>
      <c r="J103" s="72">
        <v>0</v>
      </c>
      <c r="K103" s="71">
        <v>0</v>
      </c>
      <c r="L103" s="71">
        <v>0</v>
      </c>
      <c r="M103" s="71">
        <v>3</v>
      </c>
      <c r="P103" s="165">
        <f t="shared" si="1"/>
        <v>5.0847457627118647E-2</v>
      </c>
    </row>
    <row r="104" spans="1:16" x14ac:dyDescent="0.2">
      <c r="A104" s="71" t="s">
        <v>152</v>
      </c>
      <c r="B104" s="72" t="s">
        <v>360</v>
      </c>
      <c r="C104" s="71">
        <v>57043</v>
      </c>
      <c r="D104" s="73" t="s">
        <v>361</v>
      </c>
      <c r="E104" s="74">
        <v>30.757000000000001</v>
      </c>
      <c r="F104" s="75">
        <v>752</v>
      </c>
      <c r="G104" s="75">
        <v>655</v>
      </c>
      <c r="H104" s="72" t="s">
        <v>277</v>
      </c>
      <c r="I104" s="75">
        <v>728</v>
      </c>
      <c r="J104" s="72">
        <v>0</v>
      </c>
      <c r="K104" s="71">
        <v>0</v>
      </c>
      <c r="L104" s="71">
        <v>0</v>
      </c>
      <c r="M104" s="71">
        <v>3</v>
      </c>
      <c r="P104" s="165">
        <f t="shared" si="1"/>
        <v>0.12898936170212766</v>
      </c>
    </row>
    <row r="105" spans="1:16" x14ac:dyDescent="0.2">
      <c r="A105" s="71" t="s">
        <v>152</v>
      </c>
      <c r="B105" s="72" t="s">
        <v>362</v>
      </c>
      <c r="C105" s="71">
        <v>57044</v>
      </c>
      <c r="D105" s="73" t="s">
        <v>363</v>
      </c>
      <c r="E105" s="74">
        <v>37.9405</v>
      </c>
      <c r="F105" s="75">
        <v>4222</v>
      </c>
      <c r="G105" s="75">
        <v>4103</v>
      </c>
      <c r="H105" s="72" t="s">
        <v>155</v>
      </c>
      <c r="I105" s="75">
        <v>331</v>
      </c>
      <c r="J105" s="72">
        <v>0</v>
      </c>
      <c r="K105" s="71">
        <v>0</v>
      </c>
      <c r="L105" s="71">
        <v>0</v>
      </c>
      <c r="M105" s="71">
        <v>3</v>
      </c>
      <c r="P105" s="165">
        <f t="shared" si="1"/>
        <v>2.8185693983893888E-2</v>
      </c>
    </row>
    <row r="106" spans="1:16" x14ac:dyDescent="0.2">
      <c r="A106" s="71" t="s">
        <v>152</v>
      </c>
      <c r="B106" s="72" t="s">
        <v>364</v>
      </c>
      <c r="C106" s="71">
        <v>57045</v>
      </c>
      <c r="D106" s="73" t="s">
        <v>365</v>
      </c>
      <c r="E106" s="74">
        <v>15.7311</v>
      </c>
      <c r="F106" s="75">
        <v>356</v>
      </c>
      <c r="G106" s="75">
        <v>328</v>
      </c>
      <c r="H106" s="72" t="s">
        <v>277</v>
      </c>
      <c r="I106" s="75">
        <v>745</v>
      </c>
      <c r="J106" s="72">
        <v>0</v>
      </c>
      <c r="K106" s="71">
        <v>0</v>
      </c>
      <c r="L106" s="71">
        <v>0</v>
      </c>
      <c r="M106" s="71">
        <v>3</v>
      </c>
      <c r="P106" s="165">
        <f t="shared" si="1"/>
        <v>7.8651685393258425E-2</v>
      </c>
    </row>
    <row r="107" spans="1:16" x14ac:dyDescent="0.2">
      <c r="A107" s="71" t="s">
        <v>152</v>
      </c>
      <c r="B107" s="72" t="s">
        <v>366</v>
      </c>
      <c r="C107" s="71">
        <v>57046</v>
      </c>
      <c r="D107" s="73" t="s">
        <v>367</v>
      </c>
      <c r="E107" s="74">
        <v>8.6446000000000005</v>
      </c>
      <c r="F107" s="75">
        <v>274</v>
      </c>
      <c r="G107" s="75">
        <v>191</v>
      </c>
      <c r="H107" s="72" t="s">
        <v>277</v>
      </c>
      <c r="I107" s="75">
        <v>886</v>
      </c>
      <c r="J107" s="72">
        <v>0</v>
      </c>
      <c r="K107" s="71">
        <v>0</v>
      </c>
      <c r="L107" s="71">
        <v>0</v>
      </c>
      <c r="M107" s="71">
        <v>3</v>
      </c>
      <c r="P107" s="165">
        <f t="shared" si="1"/>
        <v>0.3029197080291971</v>
      </c>
    </row>
    <row r="108" spans="1:16" x14ac:dyDescent="0.2">
      <c r="A108" s="71" t="s">
        <v>152</v>
      </c>
      <c r="B108" s="72" t="s">
        <v>368</v>
      </c>
      <c r="C108" s="71">
        <v>57047</v>
      </c>
      <c r="D108" s="73" t="s">
        <v>369</v>
      </c>
      <c r="E108" s="74">
        <v>24.688700000000001</v>
      </c>
      <c r="F108" s="75">
        <v>448</v>
      </c>
      <c r="G108" s="75">
        <v>398</v>
      </c>
      <c r="H108" s="72" t="s">
        <v>277</v>
      </c>
      <c r="I108" s="75">
        <v>840</v>
      </c>
      <c r="J108" s="72">
        <v>0</v>
      </c>
      <c r="K108" s="71">
        <v>0</v>
      </c>
      <c r="L108" s="71">
        <v>0</v>
      </c>
      <c r="M108" s="71">
        <v>3</v>
      </c>
      <c r="P108" s="165">
        <f t="shared" si="1"/>
        <v>0.11160714285714286</v>
      </c>
    </row>
    <row r="109" spans="1:16" x14ac:dyDescent="0.2">
      <c r="A109" s="71" t="s">
        <v>152</v>
      </c>
      <c r="B109" s="72" t="s">
        <v>370</v>
      </c>
      <c r="C109" s="71">
        <v>57048</v>
      </c>
      <c r="D109" s="73" t="s">
        <v>371</v>
      </c>
      <c r="E109" s="74">
        <v>9.3138000000000005</v>
      </c>
      <c r="F109" s="75">
        <v>172</v>
      </c>
      <c r="G109" s="75">
        <v>148</v>
      </c>
      <c r="H109" s="72" t="s">
        <v>277</v>
      </c>
      <c r="I109" s="75">
        <v>720</v>
      </c>
      <c r="J109" s="72">
        <v>0</v>
      </c>
      <c r="K109" s="71">
        <v>0</v>
      </c>
      <c r="L109" s="71">
        <v>0</v>
      </c>
      <c r="M109" s="71">
        <v>3</v>
      </c>
      <c r="P109" s="165">
        <f t="shared" si="1"/>
        <v>0.13953488372093023</v>
      </c>
    </row>
    <row r="110" spans="1:16" x14ac:dyDescent="0.2">
      <c r="A110" s="71" t="s">
        <v>152</v>
      </c>
      <c r="B110" s="72" t="s">
        <v>372</v>
      </c>
      <c r="C110" s="71">
        <v>57049</v>
      </c>
      <c r="D110" s="73" t="s">
        <v>373</v>
      </c>
      <c r="E110" s="74">
        <v>94.7727</v>
      </c>
      <c r="F110" s="75">
        <v>2211</v>
      </c>
      <c r="G110" s="75">
        <v>1928</v>
      </c>
      <c r="H110" s="72" t="s">
        <v>277</v>
      </c>
      <c r="I110" s="75">
        <v>806</v>
      </c>
      <c r="J110" s="72">
        <v>0</v>
      </c>
      <c r="K110" s="71">
        <v>0</v>
      </c>
      <c r="L110" s="71">
        <v>0</v>
      </c>
      <c r="M110" s="71">
        <v>3</v>
      </c>
      <c r="P110" s="165">
        <f t="shared" si="1"/>
        <v>0.12799638172772501</v>
      </c>
    </row>
    <row r="111" spans="1:16" x14ac:dyDescent="0.2">
      <c r="A111" s="71" t="s">
        <v>152</v>
      </c>
      <c r="B111" s="72" t="s">
        <v>374</v>
      </c>
      <c r="C111" s="71">
        <v>57050</v>
      </c>
      <c r="D111" s="73" t="s">
        <v>375</v>
      </c>
      <c r="E111" s="74">
        <v>102.93040000000001</v>
      </c>
      <c r="F111" s="75">
        <v>1212</v>
      </c>
      <c r="G111" s="75">
        <v>1036</v>
      </c>
      <c r="H111" s="72" t="s">
        <v>277</v>
      </c>
      <c r="I111" s="75">
        <v>786</v>
      </c>
      <c r="J111" s="72">
        <v>0</v>
      </c>
      <c r="K111" s="71">
        <v>0</v>
      </c>
      <c r="L111" s="71">
        <v>0</v>
      </c>
      <c r="M111" s="71">
        <v>3</v>
      </c>
      <c r="P111" s="165">
        <f t="shared" si="1"/>
        <v>0.14521452145214522</v>
      </c>
    </row>
    <row r="112" spans="1:16" x14ac:dyDescent="0.2">
      <c r="A112" s="71" t="s">
        <v>152</v>
      </c>
      <c r="B112" s="72" t="s">
        <v>376</v>
      </c>
      <c r="C112" s="71">
        <v>57051</v>
      </c>
      <c r="D112" s="73" t="s">
        <v>377</v>
      </c>
      <c r="E112" s="74">
        <v>22.381499999999999</v>
      </c>
      <c r="F112" s="75">
        <v>2130</v>
      </c>
      <c r="G112" s="75">
        <v>1975</v>
      </c>
      <c r="H112" s="72" t="s">
        <v>277</v>
      </c>
      <c r="I112" s="75">
        <v>756</v>
      </c>
      <c r="J112" s="72">
        <v>0</v>
      </c>
      <c r="K112" s="71">
        <v>0</v>
      </c>
      <c r="L112" s="71">
        <v>0</v>
      </c>
      <c r="M112" s="71">
        <v>3</v>
      </c>
      <c r="P112" s="165">
        <f t="shared" si="1"/>
        <v>7.2769953051643188E-2</v>
      </c>
    </row>
    <row r="113" spans="1:16" x14ac:dyDescent="0.2">
      <c r="A113" s="71" t="s">
        <v>152</v>
      </c>
      <c r="B113" s="72" t="s">
        <v>378</v>
      </c>
      <c r="C113" s="71">
        <v>57052</v>
      </c>
      <c r="D113" s="73" t="s">
        <v>379</v>
      </c>
      <c r="E113" s="74">
        <v>14.981299999999999</v>
      </c>
      <c r="F113" s="75">
        <v>1335</v>
      </c>
      <c r="G113" s="75">
        <v>1241</v>
      </c>
      <c r="H113" s="72" t="s">
        <v>155</v>
      </c>
      <c r="I113" s="75">
        <v>387</v>
      </c>
      <c r="J113" s="72">
        <v>0</v>
      </c>
      <c r="K113" s="71">
        <v>0</v>
      </c>
      <c r="L113" s="71">
        <v>0</v>
      </c>
      <c r="M113" s="71">
        <v>3</v>
      </c>
      <c r="P113" s="165">
        <f t="shared" si="1"/>
        <v>7.0411985018726586E-2</v>
      </c>
    </row>
    <row r="114" spans="1:16" x14ac:dyDescent="0.2">
      <c r="A114" s="71" t="s">
        <v>152</v>
      </c>
      <c r="B114" s="72" t="s">
        <v>380</v>
      </c>
      <c r="C114" s="71">
        <v>57053</v>
      </c>
      <c r="D114" s="73" t="s">
        <v>381</v>
      </c>
      <c r="E114" s="74">
        <v>26.3948</v>
      </c>
      <c r="F114" s="75">
        <v>5995</v>
      </c>
      <c r="G114" s="75">
        <v>6145</v>
      </c>
      <c r="H114" s="72" t="s">
        <v>155</v>
      </c>
      <c r="I114" s="75">
        <v>246</v>
      </c>
      <c r="J114" s="72">
        <v>0</v>
      </c>
      <c r="K114" s="71">
        <v>0</v>
      </c>
      <c r="L114" s="71">
        <v>0</v>
      </c>
      <c r="M114" s="71">
        <v>3</v>
      </c>
      <c r="P114" s="165">
        <f t="shared" si="1"/>
        <v>-2.5020850708924104E-2</v>
      </c>
    </row>
    <row r="115" spans="1:16" x14ac:dyDescent="0.2">
      <c r="A115" s="71" t="s">
        <v>152</v>
      </c>
      <c r="B115" s="72" t="s">
        <v>382</v>
      </c>
      <c r="C115" s="71">
        <v>57054</v>
      </c>
      <c r="D115" s="73" t="s">
        <v>383</v>
      </c>
      <c r="E115" s="74">
        <v>26.946899999999999</v>
      </c>
      <c r="F115" s="75">
        <v>2798</v>
      </c>
      <c r="G115" s="75">
        <v>2818</v>
      </c>
      <c r="H115" s="72" t="s">
        <v>155</v>
      </c>
      <c r="I115" s="75">
        <v>520</v>
      </c>
      <c r="J115" s="72">
        <v>0</v>
      </c>
      <c r="K115" s="71">
        <v>0</v>
      </c>
      <c r="L115" s="71">
        <v>0</v>
      </c>
      <c r="M115" s="71">
        <v>3</v>
      </c>
      <c r="P115" s="165">
        <f t="shared" si="1"/>
        <v>-7.1479628305932807E-3</v>
      </c>
    </row>
    <row r="116" spans="1:16" x14ac:dyDescent="0.2">
      <c r="A116" s="71" t="s">
        <v>152</v>
      </c>
      <c r="B116" s="72" t="s">
        <v>384</v>
      </c>
      <c r="C116" s="71">
        <v>57055</v>
      </c>
      <c r="D116" s="73" t="s">
        <v>385</v>
      </c>
      <c r="E116" s="74">
        <v>16.499500000000001</v>
      </c>
      <c r="F116" s="75">
        <v>2456</v>
      </c>
      <c r="G116" s="75">
        <v>2569</v>
      </c>
      <c r="H116" s="72" t="s">
        <v>155</v>
      </c>
      <c r="I116" s="75">
        <v>415</v>
      </c>
      <c r="J116" s="72">
        <v>0</v>
      </c>
      <c r="K116" s="71">
        <v>0</v>
      </c>
      <c r="L116" s="71">
        <v>0</v>
      </c>
      <c r="M116" s="71">
        <v>3</v>
      </c>
      <c r="P116" s="165">
        <f t="shared" si="1"/>
        <v>-4.6009771986970684E-2</v>
      </c>
    </row>
    <row r="117" spans="1:16" x14ac:dyDescent="0.2">
      <c r="A117" s="71" t="s">
        <v>152</v>
      </c>
      <c r="B117" s="72" t="s">
        <v>386</v>
      </c>
      <c r="C117" s="71">
        <v>57056</v>
      </c>
      <c r="D117" s="73" t="s">
        <v>387</v>
      </c>
      <c r="E117" s="74">
        <v>8.6696000000000009</v>
      </c>
      <c r="F117" s="75">
        <v>580</v>
      </c>
      <c r="G117" s="75">
        <v>545</v>
      </c>
      <c r="H117" s="72" t="s">
        <v>155</v>
      </c>
      <c r="I117" s="75">
        <v>494</v>
      </c>
      <c r="J117" s="72">
        <v>0</v>
      </c>
      <c r="K117" s="71">
        <v>0</v>
      </c>
      <c r="L117" s="71">
        <v>0</v>
      </c>
      <c r="M117" s="71">
        <v>3</v>
      </c>
      <c r="P117" s="165">
        <f t="shared" si="1"/>
        <v>6.0344827586206899E-2</v>
      </c>
    </row>
    <row r="118" spans="1:16" x14ac:dyDescent="0.2">
      <c r="A118" s="71" t="s">
        <v>152</v>
      </c>
      <c r="B118" s="72" t="s">
        <v>388</v>
      </c>
      <c r="C118" s="71">
        <v>57057</v>
      </c>
      <c r="D118" s="73" t="s">
        <v>389</v>
      </c>
      <c r="E118" s="74">
        <v>66.013199999999998</v>
      </c>
      <c r="F118" s="75">
        <v>686</v>
      </c>
      <c r="G118" s="75">
        <v>566</v>
      </c>
      <c r="H118" s="72" t="s">
        <v>277</v>
      </c>
      <c r="I118" s="75">
        <v>721</v>
      </c>
      <c r="J118" s="72">
        <v>0</v>
      </c>
      <c r="K118" s="71">
        <v>0</v>
      </c>
      <c r="L118" s="71">
        <v>0</v>
      </c>
      <c r="M118" s="71">
        <v>3</v>
      </c>
      <c r="P118" s="165">
        <f t="shared" si="1"/>
        <v>0.1749271137026239</v>
      </c>
    </row>
    <row r="119" spans="1:16" x14ac:dyDescent="0.2">
      <c r="A119" s="71" t="s">
        <v>152</v>
      </c>
      <c r="B119" s="72" t="s">
        <v>390</v>
      </c>
      <c r="C119" s="71">
        <v>57058</v>
      </c>
      <c r="D119" s="73" t="s">
        <v>391</v>
      </c>
      <c r="E119" s="74">
        <v>24.9787</v>
      </c>
      <c r="F119" s="75">
        <v>361</v>
      </c>
      <c r="G119" s="75">
        <v>308</v>
      </c>
      <c r="H119" s="72" t="s">
        <v>277</v>
      </c>
      <c r="I119" s="75">
        <v>878</v>
      </c>
      <c r="J119" s="72">
        <v>0</v>
      </c>
      <c r="K119" s="71">
        <v>0</v>
      </c>
      <c r="L119" s="71">
        <v>0</v>
      </c>
      <c r="M119" s="71">
        <v>3</v>
      </c>
      <c r="P119" s="165">
        <f t="shared" si="1"/>
        <v>0.14681440443213298</v>
      </c>
    </row>
    <row r="120" spans="1:16" x14ac:dyDescent="0.2">
      <c r="A120" s="71" t="s">
        <v>152</v>
      </c>
      <c r="B120" s="72" t="s">
        <v>392</v>
      </c>
      <c r="C120" s="71">
        <v>57059</v>
      </c>
      <c r="D120" s="73" t="s">
        <v>393</v>
      </c>
      <c r="E120" s="74">
        <v>206.45500000000001</v>
      </c>
      <c r="F120" s="75">
        <v>46187</v>
      </c>
      <c r="G120" s="75">
        <v>45557</v>
      </c>
      <c r="H120" s="72" t="s">
        <v>277</v>
      </c>
      <c r="I120" s="75">
        <v>405</v>
      </c>
      <c r="J120" s="72">
        <v>0</v>
      </c>
      <c r="K120" s="71">
        <v>0</v>
      </c>
      <c r="L120" s="71">
        <v>0</v>
      </c>
      <c r="M120" s="71">
        <v>2</v>
      </c>
      <c r="P120" s="165">
        <f t="shared" si="1"/>
        <v>1.3640201788382012E-2</v>
      </c>
    </row>
    <row r="121" spans="1:16" x14ac:dyDescent="0.2">
      <c r="A121" s="71" t="s">
        <v>152</v>
      </c>
      <c r="B121" s="72" t="s">
        <v>394</v>
      </c>
      <c r="C121" s="71">
        <v>57060</v>
      </c>
      <c r="D121" s="73" t="s">
        <v>395</v>
      </c>
      <c r="E121" s="74">
        <v>26.7897</v>
      </c>
      <c r="F121" s="75">
        <v>1297</v>
      </c>
      <c r="G121" s="75">
        <v>1150</v>
      </c>
      <c r="H121" s="72" t="s">
        <v>277</v>
      </c>
      <c r="I121" s="75">
        <v>560</v>
      </c>
      <c r="J121" s="72">
        <v>0</v>
      </c>
      <c r="K121" s="71">
        <v>0</v>
      </c>
      <c r="L121" s="71">
        <v>0</v>
      </c>
      <c r="M121" s="71">
        <v>3</v>
      </c>
      <c r="P121" s="165">
        <f t="shared" si="1"/>
        <v>0.1133384734001542</v>
      </c>
    </row>
    <row r="122" spans="1:16" x14ac:dyDescent="0.2">
      <c r="A122" s="71" t="s">
        <v>152</v>
      </c>
      <c r="B122" s="72" t="s">
        <v>396</v>
      </c>
      <c r="C122" s="71">
        <v>57061</v>
      </c>
      <c r="D122" s="73" t="s">
        <v>397</v>
      </c>
      <c r="E122" s="74">
        <v>16.723099999999999</v>
      </c>
      <c r="F122" s="75">
        <v>605</v>
      </c>
      <c r="G122" s="75">
        <v>548</v>
      </c>
      <c r="H122" s="72" t="s">
        <v>155</v>
      </c>
      <c r="I122" s="75">
        <v>457</v>
      </c>
      <c r="J122" s="72">
        <v>0</v>
      </c>
      <c r="K122" s="71">
        <v>0</v>
      </c>
      <c r="L122" s="71">
        <v>0</v>
      </c>
      <c r="M122" s="71">
        <v>3</v>
      </c>
      <c r="P122" s="165">
        <f t="shared" si="1"/>
        <v>9.4214876033057851E-2</v>
      </c>
    </row>
    <row r="123" spans="1:16" x14ac:dyDescent="0.2">
      <c r="A123" s="71" t="s">
        <v>152</v>
      </c>
      <c r="B123" s="72" t="s">
        <v>398</v>
      </c>
      <c r="C123" s="71">
        <v>57062</v>
      </c>
      <c r="D123" s="73" t="s">
        <v>399</v>
      </c>
      <c r="E123" s="74">
        <v>49.555100000000003</v>
      </c>
      <c r="F123" s="75">
        <v>853</v>
      </c>
      <c r="G123" s="75">
        <v>790</v>
      </c>
      <c r="H123" s="72" t="s">
        <v>277</v>
      </c>
      <c r="I123" s="75">
        <v>552</v>
      </c>
      <c r="J123" s="72">
        <v>0</v>
      </c>
      <c r="K123" s="71">
        <v>0</v>
      </c>
      <c r="L123" s="71">
        <v>0</v>
      </c>
      <c r="M123" s="71">
        <v>3</v>
      </c>
      <c r="P123" s="165">
        <f t="shared" si="1"/>
        <v>7.3856975381008202E-2</v>
      </c>
    </row>
    <row r="124" spans="1:16" x14ac:dyDescent="0.2">
      <c r="A124" s="71" t="s">
        <v>152</v>
      </c>
      <c r="B124" s="72" t="s">
        <v>400</v>
      </c>
      <c r="C124" s="71">
        <v>57063</v>
      </c>
      <c r="D124" s="73" t="s">
        <v>401</v>
      </c>
      <c r="E124" s="74">
        <v>17.595800000000001</v>
      </c>
      <c r="F124" s="75">
        <v>558</v>
      </c>
      <c r="G124" s="75">
        <v>498</v>
      </c>
      <c r="H124" s="72" t="s">
        <v>155</v>
      </c>
      <c r="I124" s="75">
        <v>460</v>
      </c>
      <c r="J124" s="72">
        <v>0</v>
      </c>
      <c r="K124" s="71">
        <v>0</v>
      </c>
      <c r="L124" s="71">
        <v>0</v>
      </c>
      <c r="M124" s="71">
        <v>3</v>
      </c>
      <c r="P124" s="165">
        <f t="shared" si="1"/>
        <v>0.10752688172043011</v>
      </c>
    </row>
    <row r="125" spans="1:16" x14ac:dyDescent="0.2">
      <c r="A125" s="71" t="s">
        <v>152</v>
      </c>
      <c r="B125" s="72" t="s">
        <v>402</v>
      </c>
      <c r="C125" s="71">
        <v>57064</v>
      </c>
      <c r="D125" s="73" t="s">
        <v>403</v>
      </c>
      <c r="E125" s="74">
        <v>63.350499999999997</v>
      </c>
      <c r="F125" s="75">
        <v>2934</v>
      </c>
      <c r="G125" s="75">
        <v>3232</v>
      </c>
      <c r="H125" s="72" t="s">
        <v>277</v>
      </c>
      <c r="I125" s="75">
        <v>535</v>
      </c>
      <c r="J125" s="72">
        <v>0</v>
      </c>
      <c r="K125" s="71">
        <v>0</v>
      </c>
      <c r="L125" s="71">
        <v>0</v>
      </c>
      <c r="M125" s="71">
        <v>3</v>
      </c>
      <c r="P125" s="165">
        <f t="shared" si="1"/>
        <v>-0.10156782549420586</v>
      </c>
    </row>
    <row r="126" spans="1:16" x14ac:dyDescent="0.2">
      <c r="A126" s="71" t="s">
        <v>152</v>
      </c>
      <c r="B126" s="72" t="s">
        <v>404</v>
      </c>
      <c r="C126" s="71">
        <v>57065</v>
      </c>
      <c r="D126" s="73" t="s">
        <v>405</v>
      </c>
      <c r="E126" s="74">
        <v>7.7281000000000004</v>
      </c>
      <c r="F126" s="75">
        <v>1106</v>
      </c>
      <c r="G126" s="75">
        <v>1112</v>
      </c>
      <c r="H126" s="72" t="s">
        <v>155</v>
      </c>
      <c r="I126" s="75">
        <v>204</v>
      </c>
      <c r="J126" s="72">
        <v>0</v>
      </c>
      <c r="K126" s="71">
        <v>0</v>
      </c>
      <c r="L126" s="71">
        <v>0</v>
      </c>
      <c r="M126" s="71">
        <v>3</v>
      </c>
      <c r="P126" s="165">
        <f t="shared" si="1"/>
        <v>-5.4249547920433997E-3</v>
      </c>
    </row>
    <row r="127" spans="1:16" x14ac:dyDescent="0.2">
      <c r="A127" s="71" t="s">
        <v>152</v>
      </c>
      <c r="B127" s="72" t="s">
        <v>406</v>
      </c>
      <c r="C127" s="71">
        <v>57066</v>
      </c>
      <c r="D127" s="73" t="s">
        <v>407</v>
      </c>
      <c r="E127" s="74">
        <v>11.383699999999999</v>
      </c>
      <c r="F127" s="75">
        <v>2241</v>
      </c>
      <c r="G127" s="75">
        <v>2203</v>
      </c>
      <c r="H127" s="72" t="s">
        <v>155</v>
      </c>
      <c r="I127" s="75">
        <v>207</v>
      </c>
      <c r="J127" s="72">
        <v>0</v>
      </c>
      <c r="K127" s="71">
        <v>0</v>
      </c>
      <c r="L127" s="71">
        <v>0</v>
      </c>
      <c r="M127" s="71">
        <v>3</v>
      </c>
      <c r="P127" s="165">
        <f t="shared" si="1"/>
        <v>1.6956715751896476E-2</v>
      </c>
    </row>
    <row r="128" spans="1:16" x14ac:dyDescent="0.2">
      <c r="A128" s="71" t="s">
        <v>152</v>
      </c>
      <c r="B128" s="72" t="s">
        <v>408</v>
      </c>
      <c r="C128" s="71">
        <v>57067</v>
      </c>
      <c r="D128" s="73" t="s">
        <v>409</v>
      </c>
      <c r="E128" s="74">
        <v>19.979600000000001</v>
      </c>
      <c r="F128" s="75">
        <v>1431</v>
      </c>
      <c r="G128" s="75">
        <v>1377</v>
      </c>
      <c r="H128" s="72" t="s">
        <v>155</v>
      </c>
      <c r="I128" s="75">
        <v>234</v>
      </c>
      <c r="J128" s="72">
        <v>0</v>
      </c>
      <c r="K128" s="71">
        <v>0</v>
      </c>
      <c r="L128" s="71">
        <v>0</v>
      </c>
      <c r="M128" s="71">
        <v>3</v>
      </c>
      <c r="P128" s="165">
        <f t="shared" si="1"/>
        <v>3.7735849056603772E-2</v>
      </c>
    </row>
    <row r="129" spans="1:16" x14ac:dyDescent="0.2">
      <c r="A129" s="71" t="s">
        <v>152</v>
      </c>
      <c r="B129" s="72" t="s">
        <v>410</v>
      </c>
      <c r="C129" s="71">
        <v>57068</v>
      </c>
      <c r="D129" s="73" t="s">
        <v>411</v>
      </c>
      <c r="E129" s="74">
        <v>11.3292</v>
      </c>
      <c r="F129" s="75">
        <v>1002</v>
      </c>
      <c r="G129" s="75">
        <v>1089</v>
      </c>
      <c r="H129" s="72" t="s">
        <v>155</v>
      </c>
      <c r="I129" s="75">
        <v>262</v>
      </c>
      <c r="J129" s="72">
        <v>0</v>
      </c>
      <c r="K129" s="71">
        <v>0</v>
      </c>
      <c r="L129" s="71">
        <v>0</v>
      </c>
      <c r="M129" s="71">
        <v>3</v>
      </c>
      <c r="P129" s="165">
        <f t="shared" si="1"/>
        <v>-8.6826347305389226E-2</v>
      </c>
    </row>
    <row r="130" spans="1:16" x14ac:dyDescent="0.2">
      <c r="A130" s="71" t="s">
        <v>152</v>
      </c>
      <c r="B130" s="72" t="s">
        <v>412</v>
      </c>
      <c r="C130" s="71">
        <v>57069</v>
      </c>
      <c r="D130" s="73" t="s">
        <v>413</v>
      </c>
      <c r="E130" s="74">
        <v>25.791399999999999</v>
      </c>
      <c r="F130" s="75">
        <v>1405</v>
      </c>
      <c r="G130" s="75">
        <v>1333</v>
      </c>
      <c r="H130" s="72" t="s">
        <v>155</v>
      </c>
      <c r="I130" s="75">
        <v>604</v>
      </c>
      <c r="J130" s="72">
        <v>0</v>
      </c>
      <c r="K130" s="71">
        <v>0</v>
      </c>
      <c r="L130" s="71">
        <v>0</v>
      </c>
      <c r="M130" s="71">
        <v>3</v>
      </c>
      <c r="P130" s="165">
        <f t="shared" si="1"/>
        <v>5.1245551601423488E-2</v>
      </c>
    </row>
    <row r="131" spans="1:16" x14ac:dyDescent="0.2">
      <c r="A131" s="71" t="s">
        <v>152</v>
      </c>
      <c r="B131" s="72" t="s">
        <v>414</v>
      </c>
      <c r="C131" s="71">
        <v>57070</v>
      </c>
      <c r="D131" s="73" t="s">
        <v>415</v>
      </c>
      <c r="E131" s="74">
        <v>26.3048</v>
      </c>
      <c r="F131" s="75">
        <v>1249</v>
      </c>
      <c r="G131" s="75">
        <v>1221</v>
      </c>
      <c r="H131" s="72" t="s">
        <v>155</v>
      </c>
      <c r="I131" s="75">
        <v>275</v>
      </c>
      <c r="J131" s="72">
        <v>0</v>
      </c>
      <c r="K131" s="71">
        <v>0</v>
      </c>
      <c r="L131" s="71">
        <v>0</v>
      </c>
      <c r="M131" s="71">
        <v>3</v>
      </c>
      <c r="P131" s="165">
        <f t="shared" ref="P131:P194" si="2">(F131-G131)/F131</f>
        <v>2.2417934347477981E-2</v>
      </c>
    </row>
    <row r="132" spans="1:16" x14ac:dyDescent="0.2">
      <c r="A132" s="71" t="s">
        <v>152</v>
      </c>
      <c r="B132" s="72" t="s">
        <v>416</v>
      </c>
      <c r="C132" s="71">
        <v>57071</v>
      </c>
      <c r="D132" s="73" t="s">
        <v>417</v>
      </c>
      <c r="E132" s="74">
        <v>8.5099</v>
      </c>
      <c r="F132" s="75">
        <v>245</v>
      </c>
      <c r="G132" s="75">
        <v>223</v>
      </c>
      <c r="H132" s="72" t="s">
        <v>277</v>
      </c>
      <c r="I132" s="75">
        <v>703</v>
      </c>
      <c r="J132" s="72">
        <v>0</v>
      </c>
      <c r="K132" s="71">
        <v>0</v>
      </c>
      <c r="L132" s="71">
        <v>0</v>
      </c>
      <c r="M132" s="71">
        <v>3</v>
      </c>
      <c r="P132" s="165">
        <f t="shared" si="2"/>
        <v>8.9795918367346933E-2</v>
      </c>
    </row>
    <row r="133" spans="1:16" x14ac:dyDescent="0.2">
      <c r="A133" s="71" t="s">
        <v>152</v>
      </c>
      <c r="B133" s="72" t="s">
        <v>418</v>
      </c>
      <c r="C133" s="71">
        <v>57072</v>
      </c>
      <c r="D133" s="73" t="s">
        <v>419</v>
      </c>
      <c r="E133" s="74">
        <v>9.1847999999999992</v>
      </c>
      <c r="F133" s="75">
        <v>264</v>
      </c>
      <c r="G133" s="75">
        <v>226</v>
      </c>
      <c r="H133" s="72" t="s">
        <v>155</v>
      </c>
      <c r="I133" s="75">
        <v>517</v>
      </c>
      <c r="J133" s="72">
        <v>0</v>
      </c>
      <c r="K133" s="71">
        <v>0</v>
      </c>
      <c r="L133" s="71">
        <v>0</v>
      </c>
      <c r="M133" s="71">
        <v>3</v>
      </c>
      <c r="P133" s="165">
        <f t="shared" si="2"/>
        <v>0.14393939393939395</v>
      </c>
    </row>
    <row r="134" spans="1:16" x14ac:dyDescent="0.2">
      <c r="A134" s="71" t="s">
        <v>152</v>
      </c>
      <c r="B134" s="72" t="s">
        <v>420</v>
      </c>
      <c r="C134" s="71">
        <v>57073</v>
      </c>
      <c r="D134" s="73" t="s">
        <v>421</v>
      </c>
      <c r="E134" s="74">
        <v>24.752700000000001</v>
      </c>
      <c r="F134" s="75">
        <v>210</v>
      </c>
      <c r="G134" s="75">
        <v>165</v>
      </c>
      <c r="H134" s="72" t="s">
        <v>277</v>
      </c>
      <c r="I134" s="75">
        <v>742</v>
      </c>
      <c r="J134" s="72">
        <v>0</v>
      </c>
      <c r="K134" s="71">
        <v>0</v>
      </c>
      <c r="L134" s="71">
        <v>0</v>
      </c>
      <c r="M134" s="71">
        <v>3</v>
      </c>
      <c r="P134" s="165">
        <f t="shared" si="2"/>
        <v>0.21428571428571427</v>
      </c>
    </row>
    <row r="135" spans="1:16" x14ac:dyDescent="0.2">
      <c r="A135" s="71" t="s">
        <v>152</v>
      </c>
      <c r="B135" s="72" t="s">
        <v>422</v>
      </c>
      <c r="C135" s="71">
        <v>58001</v>
      </c>
      <c r="D135" s="73" t="s">
        <v>423</v>
      </c>
      <c r="E135" s="74">
        <v>15.112299999999999</v>
      </c>
      <c r="F135" s="75">
        <v>1552</v>
      </c>
      <c r="G135" s="75">
        <v>1433</v>
      </c>
      <c r="H135" s="72" t="s">
        <v>277</v>
      </c>
      <c r="I135" s="75">
        <v>684</v>
      </c>
      <c r="J135" s="72">
        <v>0</v>
      </c>
      <c r="K135" s="71">
        <v>0</v>
      </c>
      <c r="L135" s="71">
        <v>0</v>
      </c>
      <c r="M135" s="71">
        <v>3</v>
      </c>
      <c r="P135" s="165">
        <f t="shared" si="2"/>
        <v>7.6675257731958768E-2</v>
      </c>
    </row>
    <row r="136" spans="1:16" x14ac:dyDescent="0.2">
      <c r="A136" s="71" t="s">
        <v>152</v>
      </c>
      <c r="B136" s="72" t="s">
        <v>424</v>
      </c>
      <c r="C136" s="71">
        <v>58002</v>
      </c>
      <c r="D136" s="73" t="s">
        <v>425</v>
      </c>
      <c r="E136" s="74">
        <v>9.4997000000000007</v>
      </c>
      <c r="F136" s="75">
        <v>1760</v>
      </c>
      <c r="G136" s="75">
        <v>1704</v>
      </c>
      <c r="H136" s="72" t="s">
        <v>277</v>
      </c>
      <c r="I136" s="75">
        <v>382</v>
      </c>
      <c r="J136" s="72">
        <v>0</v>
      </c>
      <c r="K136" s="71">
        <v>0</v>
      </c>
      <c r="L136" s="71">
        <v>0</v>
      </c>
      <c r="M136" s="71">
        <v>3</v>
      </c>
      <c r="P136" s="165">
        <f t="shared" si="2"/>
        <v>3.1818181818181815E-2</v>
      </c>
    </row>
    <row r="137" spans="1:16" x14ac:dyDescent="0.2">
      <c r="A137" s="71" t="s">
        <v>152</v>
      </c>
      <c r="B137" s="72" t="s">
        <v>426</v>
      </c>
      <c r="C137" s="71">
        <v>58003</v>
      </c>
      <c r="D137" s="73" t="s">
        <v>427</v>
      </c>
      <c r="E137" s="74">
        <v>23.808199999999999</v>
      </c>
      <c r="F137" s="75">
        <v>38433</v>
      </c>
      <c r="G137" s="75">
        <v>39674</v>
      </c>
      <c r="H137" s="72" t="s">
        <v>428</v>
      </c>
      <c r="I137" s="75">
        <v>400</v>
      </c>
      <c r="J137" s="72">
        <v>0</v>
      </c>
      <c r="K137" s="71">
        <v>0</v>
      </c>
      <c r="L137" s="71">
        <v>0</v>
      </c>
      <c r="M137" s="71">
        <v>2</v>
      </c>
      <c r="P137" s="165">
        <f t="shared" si="2"/>
        <v>-3.2289959149689067E-2</v>
      </c>
    </row>
    <row r="138" spans="1:16" x14ac:dyDescent="0.2">
      <c r="A138" s="71" t="s">
        <v>152</v>
      </c>
      <c r="B138" s="72" t="s">
        <v>429</v>
      </c>
      <c r="C138" s="71">
        <v>58004</v>
      </c>
      <c r="D138" s="73" t="s">
        <v>430</v>
      </c>
      <c r="E138" s="74">
        <v>92.165899999999993</v>
      </c>
      <c r="F138" s="75">
        <v>4133</v>
      </c>
      <c r="G138" s="75">
        <v>3778</v>
      </c>
      <c r="H138" s="72" t="s">
        <v>428</v>
      </c>
      <c r="I138" s="75">
        <v>522</v>
      </c>
      <c r="J138" s="72">
        <v>0</v>
      </c>
      <c r="K138" s="71">
        <v>0</v>
      </c>
      <c r="L138" s="71">
        <v>1</v>
      </c>
      <c r="M138" s="71">
        <v>3</v>
      </c>
      <c r="P138" s="165">
        <f t="shared" si="2"/>
        <v>8.5894023711589648E-2</v>
      </c>
    </row>
    <row r="139" spans="1:16" x14ac:dyDescent="0.2">
      <c r="A139" s="71" t="s">
        <v>152</v>
      </c>
      <c r="B139" s="72" t="s">
        <v>431</v>
      </c>
      <c r="C139" s="71">
        <v>58005</v>
      </c>
      <c r="D139" s="73" t="s">
        <v>432</v>
      </c>
      <c r="E139" s="74">
        <v>75.233800000000002</v>
      </c>
      <c r="F139" s="75">
        <v>18575</v>
      </c>
      <c r="G139" s="75">
        <v>19167</v>
      </c>
      <c r="H139" s="72" t="s">
        <v>155</v>
      </c>
      <c r="I139" s="75">
        <v>195</v>
      </c>
      <c r="J139" s="72">
        <v>0</v>
      </c>
      <c r="K139" s="71">
        <v>0</v>
      </c>
      <c r="L139" s="71">
        <v>0</v>
      </c>
      <c r="M139" s="71">
        <v>2</v>
      </c>
      <c r="P139" s="165">
        <f t="shared" si="2"/>
        <v>-3.1870794078061912E-2</v>
      </c>
    </row>
    <row r="140" spans="1:16" x14ac:dyDescent="0.2">
      <c r="A140" s="71" t="s">
        <v>152</v>
      </c>
      <c r="B140" s="72" t="s">
        <v>433</v>
      </c>
      <c r="C140" s="71">
        <v>58006</v>
      </c>
      <c r="D140" s="73" t="s">
        <v>434</v>
      </c>
      <c r="E140" s="74">
        <v>16.215499999999999</v>
      </c>
      <c r="F140" s="75">
        <v>942</v>
      </c>
      <c r="G140" s="75">
        <v>837</v>
      </c>
      <c r="H140" s="72" t="s">
        <v>277</v>
      </c>
      <c r="I140" s="75">
        <v>508</v>
      </c>
      <c r="J140" s="72">
        <v>0</v>
      </c>
      <c r="K140" s="71">
        <v>0</v>
      </c>
      <c r="L140" s="71">
        <v>0</v>
      </c>
      <c r="M140" s="71">
        <v>3</v>
      </c>
      <c r="P140" s="165">
        <f t="shared" si="2"/>
        <v>0.11146496815286625</v>
      </c>
    </row>
    <row r="141" spans="1:16" x14ac:dyDescent="0.2">
      <c r="A141" s="71" t="s">
        <v>152</v>
      </c>
      <c r="B141" s="72" t="s">
        <v>435</v>
      </c>
      <c r="C141" s="71">
        <v>58007</v>
      </c>
      <c r="D141" s="73" t="s">
        <v>436</v>
      </c>
      <c r="E141" s="74">
        <v>43.6586</v>
      </c>
      <c r="F141" s="75">
        <v>49731</v>
      </c>
      <c r="G141" s="75">
        <v>58593</v>
      </c>
      <c r="H141" s="72" t="s">
        <v>224</v>
      </c>
      <c r="I141" s="75">
        <v>3</v>
      </c>
      <c r="J141" s="72">
        <v>1</v>
      </c>
      <c r="K141" s="71">
        <v>0</v>
      </c>
      <c r="L141" s="71">
        <v>1</v>
      </c>
      <c r="M141" s="71">
        <v>1</v>
      </c>
      <c r="P141" s="165">
        <f t="shared" si="2"/>
        <v>-0.17819870905471435</v>
      </c>
    </row>
    <row r="142" spans="1:16" x14ac:dyDescent="0.2">
      <c r="A142" s="71" t="s">
        <v>152</v>
      </c>
      <c r="B142" s="72" t="s">
        <v>437</v>
      </c>
      <c r="C142" s="71">
        <v>58008</v>
      </c>
      <c r="D142" s="73" t="s">
        <v>438</v>
      </c>
      <c r="E142" s="74">
        <v>28.3109</v>
      </c>
      <c r="F142" s="75">
        <v>1394</v>
      </c>
      <c r="G142" s="75">
        <v>1236</v>
      </c>
      <c r="H142" s="72" t="s">
        <v>277</v>
      </c>
      <c r="I142" s="75">
        <v>831</v>
      </c>
      <c r="J142" s="72">
        <v>0</v>
      </c>
      <c r="K142" s="71">
        <v>0</v>
      </c>
      <c r="L142" s="71">
        <v>0</v>
      </c>
      <c r="M142" s="71">
        <v>3</v>
      </c>
      <c r="P142" s="165">
        <f t="shared" si="2"/>
        <v>0.1133428981348637</v>
      </c>
    </row>
    <row r="143" spans="1:16" x14ac:dyDescent="0.2">
      <c r="A143" s="71" t="s">
        <v>152</v>
      </c>
      <c r="B143" s="72" t="s">
        <v>439</v>
      </c>
      <c r="C143" s="71">
        <v>58009</v>
      </c>
      <c r="D143" s="73" t="s">
        <v>440</v>
      </c>
      <c r="E143" s="74">
        <v>18.591899999999999</v>
      </c>
      <c r="F143" s="75">
        <v>18311</v>
      </c>
      <c r="G143" s="75">
        <v>18117</v>
      </c>
      <c r="H143" s="72" t="s">
        <v>428</v>
      </c>
      <c r="I143" s="75">
        <v>412</v>
      </c>
      <c r="J143" s="72">
        <v>0</v>
      </c>
      <c r="K143" s="71">
        <v>0</v>
      </c>
      <c r="L143" s="71">
        <v>0</v>
      </c>
      <c r="M143" s="71">
        <v>2</v>
      </c>
      <c r="P143" s="165">
        <f t="shared" si="2"/>
        <v>1.0594724482551473E-2</v>
      </c>
    </row>
    <row r="144" spans="1:16" x14ac:dyDescent="0.2">
      <c r="A144" s="71" t="s">
        <v>152</v>
      </c>
      <c r="B144" s="72" t="s">
        <v>441</v>
      </c>
      <c r="C144" s="71">
        <v>58010</v>
      </c>
      <c r="D144" s="73" t="s">
        <v>442</v>
      </c>
      <c r="E144" s="74">
        <v>12.1991</v>
      </c>
      <c r="F144" s="75">
        <v>1647</v>
      </c>
      <c r="G144" s="75">
        <v>1387</v>
      </c>
      <c r="H144" s="72" t="s">
        <v>277</v>
      </c>
      <c r="I144" s="75">
        <v>470</v>
      </c>
      <c r="J144" s="72">
        <v>0</v>
      </c>
      <c r="K144" s="71">
        <v>0</v>
      </c>
      <c r="L144" s="71">
        <v>0</v>
      </c>
      <c r="M144" s="71">
        <v>3</v>
      </c>
      <c r="P144" s="165">
        <f t="shared" si="2"/>
        <v>0.15786278081360047</v>
      </c>
    </row>
    <row r="145" spans="1:16" x14ac:dyDescent="0.2">
      <c r="A145" s="71" t="s">
        <v>152</v>
      </c>
      <c r="B145" s="72" t="s">
        <v>443</v>
      </c>
      <c r="C145" s="71">
        <v>58011</v>
      </c>
      <c r="D145" s="73" t="s">
        <v>444</v>
      </c>
      <c r="E145" s="74">
        <v>54.796999999999997</v>
      </c>
      <c r="F145" s="75">
        <v>13665</v>
      </c>
      <c r="G145" s="75">
        <v>13666</v>
      </c>
      <c r="H145" s="72" t="s">
        <v>155</v>
      </c>
      <c r="I145" s="75">
        <v>420</v>
      </c>
      <c r="J145" s="72">
        <v>0</v>
      </c>
      <c r="K145" s="71">
        <v>0</v>
      </c>
      <c r="L145" s="71">
        <v>0</v>
      </c>
      <c r="M145" s="71">
        <v>2</v>
      </c>
      <c r="P145" s="165">
        <f t="shared" si="2"/>
        <v>-7.3179656055616542E-5</v>
      </c>
    </row>
    <row r="146" spans="1:16" x14ac:dyDescent="0.2">
      <c r="A146" s="71" t="s">
        <v>152</v>
      </c>
      <c r="B146" s="72" t="s">
        <v>445</v>
      </c>
      <c r="C146" s="71">
        <v>58012</v>
      </c>
      <c r="D146" s="73" t="s">
        <v>446</v>
      </c>
      <c r="E146" s="74">
        <v>18.779399999999999</v>
      </c>
      <c r="F146" s="75">
        <v>2948</v>
      </c>
      <c r="G146" s="75">
        <v>2707</v>
      </c>
      <c r="H146" s="72" t="s">
        <v>155</v>
      </c>
      <c r="I146" s="75">
        <v>815</v>
      </c>
      <c r="J146" s="72">
        <v>0</v>
      </c>
      <c r="K146" s="71">
        <v>0</v>
      </c>
      <c r="L146" s="71">
        <v>0</v>
      </c>
      <c r="M146" s="71">
        <v>3</v>
      </c>
      <c r="P146" s="165">
        <f t="shared" si="2"/>
        <v>8.1750339213025783E-2</v>
      </c>
    </row>
    <row r="147" spans="1:16" x14ac:dyDescent="0.2">
      <c r="A147" s="71" t="s">
        <v>152</v>
      </c>
      <c r="B147" s="72" t="s">
        <v>447</v>
      </c>
      <c r="C147" s="71">
        <v>58013</v>
      </c>
      <c r="D147" s="73" t="s">
        <v>448</v>
      </c>
      <c r="E147" s="74">
        <v>143.06030000000001</v>
      </c>
      <c r="F147" s="75">
        <v>18549</v>
      </c>
      <c r="G147" s="75">
        <v>18543</v>
      </c>
      <c r="H147" s="72" t="s">
        <v>155</v>
      </c>
      <c r="I147" s="75">
        <v>280</v>
      </c>
      <c r="J147" s="72">
        <v>0</v>
      </c>
      <c r="K147" s="71">
        <v>0</v>
      </c>
      <c r="L147" s="71">
        <v>0</v>
      </c>
      <c r="M147" s="71">
        <v>2</v>
      </c>
      <c r="P147" s="165">
        <f t="shared" si="2"/>
        <v>3.2346757237586933E-4</v>
      </c>
    </row>
    <row r="148" spans="1:16" x14ac:dyDescent="0.2">
      <c r="A148" s="71" t="s">
        <v>152</v>
      </c>
      <c r="B148" s="72" t="s">
        <v>449</v>
      </c>
      <c r="C148" s="71">
        <v>58014</v>
      </c>
      <c r="D148" s="73" t="s">
        <v>450</v>
      </c>
      <c r="E148" s="74">
        <v>40.493200000000002</v>
      </c>
      <c r="F148" s="75">
        <v>460</v>
      </c>
      <c r="G148" s="75">
        <v>410</v>
      </c>
      <c r="H148" s="72" t="s">
        <v>277</v>
      </c>
      <c r="I148" s="75">
        <v>810</v>
      </c>
      <c r="J148" s="72">
        <v>0</v>
      </c>
      <c r="K148" s="71">
        <v>0</v>
      </c>
      <c r="L148" s="71">
        <v>0</v>
      </c>
      <c r="M148" s="71">
        <v>3</v>
      </c>
      <c r="P148" s="165">
        <f t="shared" si="2"/>
        <v>0.10869565217391304</v>
      </c>
    </row>
    <row r="149" spans="1:16" x14ac:dyDescent="0.2">
      <c r="A149" s="71" t="s">
        <v>152</v>
      </c>
      <c r="B149" s="72" t="s">
        <v>451</v>
      </c>
      <c r="C149" s="71">
        <v>58015</v>
      </c>
      <c r="D149" s="73" t="s">
        <v>452</v>
      </c>
      <c r="E149" s="74">
        <v>46.937100000000001</v>
      </c>
      <c r="F149" s="75">
        <v>11107</v>
      </c>
      <c r="G149" s="75">
        <v>11092</v>
      </c>
      <c r="H149" s="72" t="s">
        <v>155</v>
      </c>
      <c r="I149" s="75">
        <v>270</v>
      </c>
      <c r="J149" s="72">
        <v>0</v>
      </c>
      <c r="K149" s="71">
        <v>0</v>
      </c>
      <c r="L149" s="71">
        <v>0</v>
      </c>
      <c r="M149" s="71">
        <v>2</v>
      </c>
      <c r="P149" s="165">
        <f t="shared" si="2"/>
        <v>1.3504996848834069E-3</v>
      </c>
    </row>
    <row r="150" spans="1:16" x14ac:dyDescent="0.2">
      <c r="A150" s="71" t="s">
        <v>152</v>
      </c>
      <c r="B150" s="72" t="s">
        <v>453</v>
      </c>
      <c r="C150" s="71">
        <v>58016</v>
      </c>
      <c r="D150" s="73" t="s">
        <v>454</v>
      </c>
      <c r="E150" s="74">
        <v>36.917400000000001</v>
      </c>
      <c r="F150" s="75">
        <v>4071</v>
      </c>
      <c r="G150" s="75">
        <v>4156</v>
      </c>
      <c r="H150" s="72" t="s">
        <v>155</v>
      </c>
      <c r="I150" s="75">
        <v>378</v>
      </c>
      <c r="J150" s="72">
        <v>0</v>
      </c>
      <c r="K150" s="71">
        <v>0</v>
      </c>
      <c r="L150" s="71">
        <v>0</v>
      </c>
      <c r="M150" s="71">
        <v>3</v>
      </c>
      <c r="P150" s="165">
        <f t="shared" si="2"/>
        <v>-2.0879390813068041E-2</v>
      </c>
    </row>
    <row r="151" spans="1:16" x14ac:dyDescent="0.2">
      <c r="A151" s="71" t="s">
        <v>152</v>
      </c>
      <c r="B151" s="72" t="s">
        <v>455</v>
      </c>
      <c r="C151" s="71">
        <v>58017</v>
      </c>
      <c r="D151" s="73" t="s">
        <v>456</v>
      </c>
      <c r="E151" s="74">
        <v>7.3730000000000002</v>
      </c>
      <c r="F151" s="75">
        <v>359</v>
      </c>
      <c r="G151" s="75">
        <v>356</v>
      </c>
      <c r="H151" s="72" t="s">
        <v>277</v>
      </c>
      <c r="I151" s="75">
        <v>602</v>
      </c>
      <c r="J151" s="72">
        <v>0</v>
      </c>
      <c r="K151" s="71">
        <v>0</v>
      </c>
      <c r="L151" s="71">
        <v>0</v>
      </c>
      <c r="M151" s="71">
        <v>3</v>
      </c>
      <c r="P151" s="165">
        <f t="shared" si="2"/>
        <v>8.356545961002786E-3</v>
      </c>
    </row>
    <row r="152" spans="1:16" x14ac:dyDescent="0.2">
      <c r="A152" s="71" t="s">
        <v>152</v>
      </c>
      <c r="B152" s="72" t="s">
        <v>457</v>
      </c>
      <c r="C152" s="71">
        <v>58018</v>
      </c>
      <c r="D152" s="73" t="s">
        <v>458</v>
      </c>
      <c r="E152" s="74">
        <v>29.506900000000002</v>
      </c>
      <c r="F152" s="75">
        <v>9488</v>
      </c>
      <c r="G152" s="75">
        <v>10733</v>
      </c>
      <c r="H152" s="72" t="s">
        <v>155</v>
      </c>
      <c r="I152" s="75">
        <v>160</v>
      </c>
      <c r="J152" s="72">
        <v>0</v>
      </c>
      <c r="K152" s="71">
        <v>0</v>
      </c>
      <c r="L152" s="71">
        <v>0</v>
      </c>
      <c r="M152" s="71">
        <v>2</v>
      </c>
      <c r="P152" s="165">
        <f t="shared" si="2"/>
        <v>-0.13121838111298481</v>
      </c>
    </row>
    <row r="153" spans="1:16" x14ac:dyDescent="0.2">
      <c r="A153" s="71" t="s">
        <v>152</v>
      </c>
      <c r="B153" s="72" t="s">
        <v>459</v>
      </c>
      <c r="C153" s="71">
        <v>58019</v>
      </c>
      <c r="D153" s="73" t="s">
        <v>460</v>
      </c>
      <c r="E153" s="74">
        <v>20.361699999999999</v>
      </c>
      <c r="F153" s="75">
        <v>330</v>
      </c>
      <c r="G153" s="75">
        <v>309</v>
      </c>
      <c r="H153" s="72" t="s">
        <v>277</v>
      </c>
      <c r="I153" s="75">
        <v>915</v>
      </c>
      <c r="J153" s="72">
        <v>0</v>
      </c>
      <c r="K153" s="71">
        <v>0</v>
      </c>
      <c r="L153" s="71">
        <v>0</v>
      </c>
      <c r="M153" s="71">
        <v>3</v>
      </c>
      <c r="P153" s="165">
        <f t="shared" si="2"/>
        <v>6.363636363636363E-2</v>
      </c>
    </row>
    <row r="154" spans="1:16" x14ac:dyDescent="0.2">
      <c r="A154" s="71" t="s">
        <v>152</v>
      </c>
      <c r="B154" s="72" t="s">
        <v>461</v>
      </c>
      <c r="C154" s="71">
        <v>58020</v>
      </c>
      <c r="D154" s="73" t="s">
        <v>462</v>
      </c>
      <c r="E154" s="74">
        <v>86.289199999999994</v>
      </c>
      <c r="F154" s="75">
        <v>4649</v>
      </c>
      <c r="G154" s="75">
        <v>4094</v>
      </c>
      <c r="H154" s="72" t="s">
        <v>277</v>
      </c>
      <c r="I154" s="75">
        <v>550</v>
      </c>
      <c r="J154" s="72">
        <v>0</v>
      </c>
      <c r="K154" s="71">
        <v>0</v>
      </c>
      <c r="L154" s="71">
        <v>0</v>
      </c>
      <c r="M154" s="71">
        <v>3</v>
      </c>
      <c r="P154" s="165">
        <f t="shared" si="2"/>
        <v>0.11938051193805119</v>
      </c>
    </row>
    <row r="155" spans="1:16" x14ac:dyDescent="0.2">
      <c r="A155" s="71" t="s">
        <v>152</v>
      </c>
      <c r="B155" s="72" t="s">
        <v>463</v>
      </c>
      <c r="C155" s="71">
        <v>58021</v>
      </c>
      <c r="D155" s="73" t="s">
        <v>464</v>
      </c>
      <c r="E155" s="74">
        <v>5.3792999999999997</v>
      </c>
      <c r="F155" s="75">
        <v>737</v>
      </c>
      <c r="G155" s="75">
        <v>643</v>
      </c>
      <c r="H155" s="72" t="s">
        <v>155</v>
      </c>
      <c r="I155" s="75">
        <v>475</v>
      </c>
      <c r="J155" s="72">
        <v>0</v>
      </c>
      <c r="K155" s="71">
        <v>0</v>
      </c>
      <c r="L155" s="71">
        <v>0</v>
      </c>
      <c r="M155" s="71">
        <v>3</v>
      </c>
      <c r="P155" s="165">
        <f t="shared" si="2"/>
        <v>0.12754409769335143</v>
      </c>
    </row>
    <row r="156" spans="1:16" x14ac:dyDescent="0.2">
      <c r="A156" s="71" t="s">
        <v>152</v>
      </c>
      <c r="B156" s="72" t="s">
        <v>465</v>
      </c>
      <c r="C156" s="71">
        <v>58022</v>
      </c>
      <c r="D156" s="73" t="s">
        <v>466</v>
      </c>
      <c r="E156" s="74">
        <v>14.1906</v>
      </c>
      <c r="F156" s="75">
        <v>8782</v>
      </c>
      <c r="G156" s="75">
        <v>8652</v>
      </c>
      <c r="H156" s="72" t="s">
        <v>428</v>
      </c>
      <c r="I156" s="75">
        <v>426</v>
      </c>
      <c r="J156" s="72">
        <v>0</v>
      </c>
      <c r="K156" s="71">
        <v>0</v>
      </c>
      <c r="L156" s="71">
        <v>0</v>
      </c>
      <c r="M156" s="71">
        <v>2</v>
      </c>
      <c r="P156" s="165">
        <f t="shared" si="2"/>
        <v>1.4803006148941016E-2</v>
      </c>
    </row>
    <row r="157" spans="1:16" x14ac:dyDescent="0.2">
      <c r="A157" s="71" t="s">
        <v>152</v>
      </c>
      <c r="B157" s="72" t="s">
        <v>467</v>
      </c>
      <c r="C157" s="71">
        <v>58023</v>
      </c>
      <c r="D157" s="73" t="s">
        <v>468</v>
      </c>
      <c r="E157" s="74">
        <v>28.802900000000001</v>
      </c>
      <c r="F157" s="75">
        <v>7328</v>
      </c>
      <c r="G157" s="75">
        <v>7107</v>
      </c>
      <c r="H157" s="72" t="s">
        <v>155</v>
      </c>
      <c r="I157" s="75">
        <v>428</v>
      </c>
      <c r="J157" s="72">
        <v>0</v>
      </c>
      <c r="K157" s="71">
        <v>0</v>
      </c>
      <c r="L157" s="71">
        <v>0</v>
      </c>
      <c r="M157" s="71">
        <v>2</v>
      </c>
      <c r="P157" s="165">
        <f t="shared" si="2"/>
        <v>3.0158296943231442E-2</v>
      </c>
    </row>
    <row r="158" spans="1:16" x14ac:dyDescent="0.2">
      <c r="A158" s="71" t="s">
        <v>152</v>
      </c>
      <c r="B158" s="72" t="s">
        <v>469</v>
      </c>
      <c r="C158" s="71">
        <v>58024</v>
      </c>
      <c r="D158" s="73" t="s">
        <v>470</v>
      </c>
      <c r="E158" s="74">
        <v>30.5654</v>
      </c>
      <c r="F158" s="75">
        <v>8059</v>
      </c>
      <c r="G158" s="75">
        <v>8587</v>
      </c>
      <c r="H158" s="72" t="s">
        <v>155</v>
      </c>
      <c r="I158" s="75">
        <v>250</v>
      </c>
      <c r="J158" s="72">
        <v>0</v>
      </c>
      <c r="K158" s="71">
        <v>0</v>
      </c>
      <c r="L158" s="71">
        <v>0</v>
      </c>
      <c r="M158" s="71">
        <v>2</v>
      </c>
      <c r="P158" s="165">
        <f t="shared" si="2"/>
        <v>-6.5516813500434298E-2</v>
      </c>
    </row>
    <row r="159" spans="1:16" x14ac:dyDescent="0.2">
      <c r="A159" s="71" t="s">
        <v>152</v>
      </c>
      <c r="B159" s="72" t="s">
        <v>471</v>
      </c>
      <c r="C159" s="71">
        <v>58025</v>
      </c>
      <c r="D159" s="73" t="s">
        <v>472</v>
      </c>
      <c r="E159" s="74">
        <v>15.292299999999999</v>
      </c>
      <c r="F159" s="75">
        <v>855</v>
      </c>
      <c r="G159" s="75">
        <v>841</v>
      </c>
      <c r="H159" s="72" t="s">
        <v>155</v>
      </c>
      <c r="I159" s="75">
        <v>752</v>
      </c>
      <c r="J159" s="72">
        <v>0</v>
      </c>
      <c r="K159" s="71">
        <v>0</v>
      </c>
      <c r="L159" s="71">
        <v>0</v>
      </c>
      <c r="M159" s="71">
        <v>3</v>
      </c>
      <c r="P159" s="165">
        <f t="shared" si="2"/>
        <v>1.6374269005847954E-2</v>
      </c>
    </row>
    <row r="160" spans="1:16" x14ac:dyDescent="0.2">
      <c r="A160" s="71" t="s">
        <v>152</v>
      </c>
      <c r="B160" s="72" t="s">
        <v>473</v>
      </c>
      <c r="C160" s="71">
        <v>58026</v>
      </c>
      <c r="D160" s="73" t="s">
        <v>474</v>
      </c>
      <c r="E160" s="74">
        <v>17.879300000000001</v>
      </c>
      <c r="F160" s="75">
        <v>10421</v>
      </c>
      <c r="G160" s="75">
        <v>10781</v>
      </c>
      <c r="H160" s="72" t="s">
        <v>155</v>
      </c>
      <c r="I160" s="75">
        <v>399</v>
      </c>
      <c r="J160" s="72">
        <v>0</v>
      </c>
      <c r="K160" s="71">
        <v>0</v>
      </c>
      <c r="L160" s="71">
        <v>0</v>
      </c>
      <c r="M160" s="71">
        <v>2</v>
      </c>
      <c r="P160" s="165">
        <f t="shared" si="2"/>
        <v>-3.4545629018328375E-2</v>
      </c>
    </row>
    <row r="161" spans="1:16" x14ac:dyDescent="0.2">
      <c r="A161" s="71" t="s">
        <v>152</v>
      </c>
      <c r="B161" s="72" t="s">
        <v>475</v>
      </c>
      <c r="C161" s="71">
        <v>58027</v>
      </c>
      <c r="D161" s="73" t="s">
        <v>476</v>
      </c>
      <c r="E161" s="74">
        <v>12.0754</v>
      </c>
      <c r="F161" s="75">
        <v>1192</v>
      </c>
      <c r="G161" s="75">
        <v>1104</v>
      </c>
      <c r="H161" s="72" t="s">
        <v>277</v>
      </c>
      <c r="I161" s="75">
        <v>520</v>
      </c>
      <c r="J161" s="72">
        <v>0</v>
      </c>
      <c r="K161" s="71">
        <v>0</v>
      </c>
      <c r="L161" s="71">
        <v>0</v>
      </c>
      <c r="M161" s="71">
        <v>3</v>
      </c>
      <c r="P161" s="165">
        <f t="shared" si="2"/>
        <v>7.3825503355704702E-2</v>
      </c>
    </row>
    <row r="162" spans="1:16" x14ac:dyDescent="0.2">
      <c r="A162" s="71" t="s">
        <v>152</v>
      </c>
      <c r="B162" s="72" t="s">
        <v>477</v>
      </c>
      <c r="C162" s="71">
        <v>58028</v>
      </c>
      <c r="D162" s="73" t="s">
        <v>478</v>
      </c>
      <c r="E162" s="74">
        <v>31.743200000000002</v>
      </c>
      <c r="F162" s="75">
        <v>472</v>
      </c>
      <c r="G162" s="75">
        <v>441</v>
      </c>
      <c r="H162" s="72" t="s">
        <v>277</v>
      </c>
      <c r="I162" s="75">
        <v>1053</v>
      </c>
      <c r="J162" s="72">
        <v>0</v>
      </c>
      <c r="K162" s="71">
        <v>0</v>
      </c>
      <c r="L162" s="71">
        <v>0</v>
      </c>
      <c r="M162" s="71">
        <v>3</v>
      </c>
      <c r="P162" s="165">
        <f t="shared" si="2"/>
        <v>6.5677966101694921E-2</v>
      </c>
    </row>
    <row r="163" spans="1:16" x14ac:dyDescent="0.2">
      <c r="A163" s="71" t="s">
        <v>152</v>
      </c>
      <c r="B163" s="72" t="s">
        <v>479</v>
      </c>
      <c r="C163" s="71">
        <v>58029</v>
      </c>
      <c r="D163" s="73" t="s">
        <v>480</v>
      </c>
      <c r="E163" s="74">
        <v>134.31870000000001</v>
      </c>
      <c r="F163" s="75">
        <v>35207</v>
      </c>
      <c r="G163" s="75">
        <v>37741</v>
      </c>
      <c r="H163" s="72" t="s">
        <v>428</v>
      </c>
      <c r="I163" s="75">
        <v>81</v>
      </c>
      <c r="J163" s="72">
        <v>1</v>
      </c>
      <c r="K163" s="71">
        <v>0</v>
      </c>
      <c r="L163" s="71">
        <v>1</v>
      </c>
      <c r="M163" s="71">
        <v>2</v>
      </c>
      <c r="P163" s="165">
        <f t="shared" si="2"/>
        <v>-7.1974323287982506E-2</v>
      </c>
    </row>
    <row r="164" spans="1:16" x14ac:dyDescent="0.2">
      <c r="A164" s="71" t="s">
        <v>152</v>
      </c>
      <c r="B164" s="72" t="s">
        <v>481</v>
      </c>
      <c r="C164" s="71">
        <v>58030</v>
      </c>
      <c r="D164" s="73" t="s">
        <v>482</v>
      </c>
      <c r="E164" s="74">
        <v>18.847300000000001</v>
      </c>
      <c r="F164" s="75">
        <v>1353</v>
      </c>
      <c r="G164" s="75">
        <v>1255</v>
      </c>
      <c r="H164" s="72" t="s">
        <v>277</v>
      </c>
      <c r="I164" s="75">
        <v>619</v>
      </c>
      <c r="J164" s="72">
        <v>0</v>
      </c>
      <c r="K164" s="71">
        <v>0</v>
      </c>
      <c r="L164" s="71">
        <v>0</v>
      </c>
      <c r="M164" s="71">
        <v>3</v>
      </c>
      <c r="P164" s="165">
        <f t="shared" si="2"/>
        <v>7.2431633407243165E-2</v>
      </c>
    </row>
    <row r="165" spans="1:16" x14ac:dyDescent="0.2">
      <c r="A165" s="71" t="s">
        <v>152</v>
      </c>
      <c r="B165" s="72" t="s">
        <v>483</v>
      </c>
      <c r="C165" s="71">
        <v>58031</v>
      </c>
      <c r="D165" s="73" t="s">
        <v>484</v>
      </c>
      <c r="E165" s="74">
        <v>10.3668</v>
      </c>
      <c r="F165" s="75">
        <v>641</v>
      </c>
      <c r="G165" s="75">
        <v>575</v>
      </c>
      <c r="H165" s="72" t="s">
        <v>277</v>
      </c>
      <c r="I165" s="75">
        <v>519</v>
      </c>
      <c r="J165" s="72">
        <v>0</v>
      </c>
      <c r="K165" s="71">
        <v>0</v>
      </c>
      <c r="L165" s="71">
        <v>0</v>
      </c>
      <c r="M165" s="71">
        <v>3</v>
      </c>
      <c r="P165" s="165">
        <f t="shared" si="2"/>
        <v>0.10296411856474259</v>
      </c>
    </row>
    <row r="166" spans="1:16" x14ac:dyDescent="0.2">
      <c r="A166" s="71" t="s">
        <v>152</v>
      </c>
      <c r="B166" s="72" t="s">
        <v>485</v>
      </c>
      <c r="C166" s="71">
        <v>58032</v>
      </c>
      <c r="D166" s="73" t="s">
        <v>486</v>
      </c>
      <c r="E166" s="74">
        <v>73.7376</v>
      </c>
      <c r="F166" s="75">
        <v>51229</v>
      </c>
      <c r="G166" s="75">
        <v>51880</v>
      </c>
      <c r="H166" s="72" t="s">
        <v>428</v>
      </c>
      <c r="I166" s="75">
        <v>10</v>
      </c>
      <c r="J166" s="72">
        <v>1</v>
      </c>
      <c r="K166" s="71">
        <v>0</v>
      </c>
      <c r="L166" s="71">
        <v>1</v>
      </c>
      <c r="M166" s="71">
        <v>2</v>
      </c>
      <c r="P166" s="165">
        <f t="shared" si="2"/>
        <v>-1.2707646059848914E-2</v>
      </c>
    </row>
    <row r="167" spans="1:16" x14ac:dyDescent="0.2">
      <c r="A167" s="71" t="s">
        <v>152</v>
      </c>
      <c r="B167" s="72" t="s">
        <v>487</v>
      </c>
      <c r="C167" s="71">
        <v>58033</v>
      </c>
      <c r="D167" s="73" t="s">
        <v>488</v>
      </c>
      <c r="E167" s="74">
        <v>20.749300000000002</v>
      </c>
      <c r="F167" s="75">
        <v>1754</v>
      </c>
      <c r="G167" s="75">
        <v>1989</v>
      </c>
      <c r="H167" s="72" t="s">
        <v>155</v>
      </c>
      <c r="I167" s="75">
        <v>195</v>
      </c>
      <c r="J167" s="72">
        <v>0</v>
      </c>
      <c r="K167" s="71">
        <v>0</v>
      </c>
      <c r="L167" s="71">
        <v>0</v>
      </c>
      <c r="M167" s="71">
        <v>3</v>
      </c>
      <c r="P167" s="165">
        <f t="shared" si="2"/>
        <v>-0.13397947548460662</v>
      </c>
    </row>
    <row r="168" spans="1:16" x14ac:dyDescent="0.2">
      <c r="A168" s="71" t="s">
        <v>152</v>
      </c>
      <c r="B168" s="72" t="s">
        <v>489</v>
      </c>
      <c r="C168" s="71">
        <v>58034</v>
      </c>
      <c r="D168" s="73" t="s">
        <v>490</v>
      </c>
      <c r="E168" s="74">
        <v>26.9893</v>
      </c>
      <c r="F168" s="75">
        <v>21574</v>
      </c>
      <c r="G168" s="75">
        <v>20664</v>
      </c>
      <c r="H168" s="72" t="s">
        <v>155</v>
      </c>
      <c r="I168" s="75">
        <v>218</v>
      </c>
      <c r="J168" s="72">
        <v>0</v>
      </c>
      <c r="K168" s="71">
        <v>0</v>
      </c>
      <c r="L168" s="71">
        <v>0</v>
      </c>
      <c r="M168" s="71">
        <v>2</v>
      </c>
      <c r="P168" s="165">
        <f t="shared" si="2"/>
        <v>4.218040233614536E-2</v>
      </c>
    </row>
    <row r="169" spans="1:16" x14ac:dyDescent="0.2">
      <c r="A169" s="71" t="s">
        <v>152</v>
      </c>
      <c r="B169" s="72" t="s">
        <v>491</v>
      </c>
      <c r="C169" s="71">
        <v>58035</v>
      </c>
      <c r="D169" s="73" t="s">
        <v>492</v>
      </c>
      <c r="E169" s="74">
        <v>3.5491000000000001</v>
      </c>
      <c r="F169" s="75">
        <v>4002</v>
      </c>
      <c r="G169" s="75">
        <v>4231</v>
      </c>
      <c r="H169" s="72" t="s">
        <v>428</v>
      </c>
      <c r="I169" s="75">
        <v>343</v>
      </c>
      <c r="J169" s="72">
        <v>0</v>
      </c>
      <c r="K169" s="71">
        <v>0</v>
      </c>
      <c r="L169" s="71">
        <v>0</v>
      </c>
      <c r="M169" s="71">
        <v>2</v>
      </c>
      <c r="P169" s="165">
        <f t="shared" si="2"/>
        <v>-5.7221389305347328E-2</v>
      </c>
    </row>
    <row r="170" spans="1:16" x14ac:dyDescent="0.2">
      <c r="A170" s="71" t="s">
        <v>152</v>
      </c>
      <c r="B170" s="72" t="s">
        <v>493</v>
      </c>
      <c r="C170" s="71">
        <v>58036</v>
      </c>
      <c r="D170" s="73" t="s">
        <v>494</v>
      </c>
      <c r="E170" s="74">
        <v>41.186199999999999</v>
      </c>
      <c r="F170" s="75">
        <v>13059</v>
      </c>
      <c r="G170" s="75">
        <v>16027</v>
      </c>
      <c r="H170" s="72" t="s">
        <v>155</v>
      </c>
      <c r="I170" s="75">
        <v>97</v>
      </c>
      <c r="J170" s="72">
        <v>0</v>
      </c>
      <c r="K170" s="71">
        <v>0</v>
      </c>
      <c r="L170" s="71">
        <v>0</v>
      </c>
      <c r="M170" s="71">
        <v>2</v>
      </c>
      <c r="P170" s="165">
        <f t="shared" si="2"/>
        <v>-0.22727620797917145</v>
      </c>
    </row>
    <row r="171" spans="1:16" x14ac:dyDescent="0.2">
      <c r="A171" s="71" t="s">
        <v>152</v>
      </c>
      <c r="B171" s="72" t="s">
        <v>495</v>
      </c>
      <c r="C171" s="71">
        <v>58037</v>
      </c>
      <c r="D171" s="73" t="s">
        <v>496</v>
      </c>
      <c r="E171" s="74">
        <v>5.6584000000000003</v>
      </c>
      <c r="F171" s="75">
        <v>490</v>
      </c>
      <c r="G171" s="75">
        <v>472</v>
      </c>
      <c r="H171" s="72" t="s">
        <v>155</v>
      </c>
      <c r="I171" s="75">
        <v>197</v>
      </c>
      <c r="J171" s="72">
        <v>0</v>
      </c>
      <c r="K171" s="71">
        <v>0</v>
      </c>
      <c r="L171" s="71">
        <v>0</v>
      </c>
      <c r="M171" s="71">
        <v>3</v>
      </c>
      <c r="P171" s="165">
        <f t="shared" si="2"/>
        <v>3.6734693877551024E-2</v>
      </c>
    </row>
    <row r="172" spans="1:16" x14ac:dyDescent="0.2">
      <c r="A172" s="71" t="s">
        <v>152</v>
      </c>
      <c r="B172" s="72" t="s">
        <v>497</v>
      </c>
      <c r="C172" s="71">
        <v>58038</v>
      </c>
      <c r="D172" s="73" t="s">
        <v>498</v>
      </c>
      <c r="E172" s="74">
        <v>31.1449</v>
      </c>
      <c r="F172" s="75">
        <v>11909</v>
      </c>
      <c r="G172" s="75">
        <v>13481</v>
      </c>
      <c r="H172" s="72" t="s">
        <v>155</v>
      </c>
      <c r="I172" s="75">
        <v>225</v>
      </c>
      <c r="J172" s="72">
        <v>0</v>
      </c>
      <c r="K172" s="71">
        <v>0</v>
      </c>
      <c r="L172" s="71">
        <v>0</v>
      </c>
      <c r="M172" s="71">
        <v>2</v>
      </c>
      <c r="P172" s="165">
        <f t="shared" si="2"/>
        <v>-0.1320010076412797</v>
      </c>
    </row>
    <row r="173" spans="1:16" x14ac:dyDescent="0.2">
      <c r="A173" s="71" t="s">
        <v>152</v>
      </c>
      <c r="B173" s="72" t="s">
        <v>499</v>
      </c>
      <c r="C173" s="71">
        <v>58039</v>
      </c>
      <c r="D173" s="73" t="s">
        <v>500</v>
      </c>
      <c r="E173" s="74">
        <v>22.475899999999999</v>
      </c>
      <c r="F173" s="75">
        <v>20755</v>
      </c>
      <c r="G173" s="75">
        <v>22705</v>
      </c>
      <c r="H173" s="72" t="s">
        <v>428</v>
      </c>
      <c r="I173" s="75">
        <v>320</v>
      </c>
      <c r="J173" s="72">
        <v>0</v>
      </c>
      <c r="K173" s="71">
        <v>0</v>
      </c>
      <c r="L173" s="71">
        <v>0</v>
      </c>
      <c r="M173" s="71">
        <v>2</v>
      </c>
      <c r="P173" s="165">
        <f t="shared" si="2"/>
        <v>-9.3953264273668999E-2</v>
      </c>
    </row>
    <row r="174" spans="1:16" x14ac:dyDescent="0.2">
      <c r="A174" s="71" t="s">
        <v>152</v>
      </c>
      <c r="B174" s="72" t="s">
        <v>501</v>
      </c>
      <c r="C174" s="71">
        <v>58040</v>
      </c>
      <c r="D174" s="73" t="s">
        <v>502</v>
      </c>
      <c r="E174" s="74">
        <v>25.6995</v>
      </c>
      <c r="F174" s="75">
        <v>5749</v>
      </c>
      <c r="G174" s="75">
        <v>6500</v>
      </c>
      <c r="H174" s="72" t="s">
        <v>155</v>
      </c>
      <c r="I174" s="75">
        <v>214</v>
      </c>
      <c r="J174" s="72">
        <v>0</v>
      </c>
      <c r="K174" s="71">
        <v>0</v>
      </c>
      <c r="L174" s="71">
        <v>0</v>
      </c>
      <c r="M174" s="71">
        <v>2</v>
      </c>
      <c r="P174" s="165">
        <f t="shared" si="2"/>
        <v>-0.13063141415898416</v>
      </c>
    </row>
    <row r="175" spans="1:16" x14ac:dyDescent="0.2">
      <c r="A175" s="71" t="s">
        <v>152</v>
      </c>
      <c r="B175" s="72" t="s">
        <v>503</v>
      </c>
      <c r="C175" s="71">
        <v>58041</v>
      </c>
      <c r="D175" s="73" t="s">
        <v>504</v>
      </c>
      <c r="E175" s="74">
        <v>15.043100000000001</v>
      </c>
      <c r="F175" s="75">
        <v>1956</v>
      </c>
      <c r="G175" s="75">
        <v>1928</v>
      </c>
      <c r="H175" s="72" t="s">
        <v>277</v>
      </c>
      <c r="I175" s="75">
        <v>404</v>
      </c>
      <c r="J175" s="72">
        <v>0</v>
      </c>
      <c r="K175" s="71">
        <v>0</v>
      </c>
      <c r="L175" s="71">
        <v>0</v>
      </c>
      <c r="M175" s="71">
        <v>3</v>
      </c>
      <c r="P175" s="165">
        <f t="shared" si="2"/>
        <v>1.4314928425357873E-2</v>
      </c>
    </row>
    <row r="176" spans="1:16" x14ac:dyDescent="0.2">
      <c r="A176" s="71" t="s">
        <v>152</v>
      </c>
      <c r="B176" s="72" t="s">
        <v>505</v>
      </c>
      <c r="C176" s="71">
        <v>58042</v>
      </c>
      <c r="D176" s="73" t="s">
        <v>506</v>
      </c>
      <c r="E176" s="74">
        <v>32.064999999999998</v>
      </c>
      <c r="F176" s="75">
        <v>5959</v>
      </c>
      <c r="G176" s="75">
        <v>5611</v>
      </c>
      <c r="H176" s="72" t="s">
        <v>155</v>
      </c>
      <c r="I176" s="75">
        <v>375</v>
      </c>
      <c r="J176" s="72">
        <v>0</v>
      </c>
      <c r="K176" s="71">
        <v>0</v>
      </c>
      <c r="L176" s="71">
        <v>0</v>
      </c>
      <c r="M176" s="71">
        <v>3</v>
      </c>
      <c r="P176" s="165">
        <f t="shared" si="2"/>
        <v>5.8399060245007552E-2</v>
      </c>
    </row>
    <row r="177" spans="1:16" x14ac:dyDescent="0.2">
      <c r="A177" s="71" t="s">
        <v>152</v>
      </c>
      <c r="B177" s="72" t="s">
        <v>507</v>
      </c>
      <c r="C177" s="71">
        <v>58043</v>
      </c>
      <c r="D177" s="73" t="s">
        <v>508</v>
      </c>
      <c r="E177" s="74">
        <v>17.900200000000002</v>
      </c>
      <c r="F177" s="75">
        <v>23780</v>
      </c>
      <c r="G177" s="75">
        <v>23058</v>
      </c>
      <c r="H177" s="72" t="s">
        <v>428</v>
      </c>
      <c r="I177" s="75">
        <v>435</v>
      </c>
      <c r="J177" s="72">
        <v>0</v>
      </c>
      <c r="K177" s="71">
        <v>0</v>
      </c>
      <c r="L177" s="71">
        <v>0</v>
      </c>
      <c r="M177" s="71">
        <v>2</v>
      </c>
      <c r="P177" s="165">
        <f t="shared" si="2"/>
        <v>3.0361648444070646E-2</v>
      </c>
    </row>
    <row r="178" spans="1:16" x14ac:dyDescent="0.2">
      <c r="A178" s="71" t="s">
        <v>152</v>
      </c>
      <c r="B178" s="72" t="s">
        <v>509</v>
      </c>
      <c r="C178" s="71">
        <v>58044</v>
      </c>
      <c r="D178" s="73" t="s">
        <v>510</v>
      </c>
      <c r="E178" s="74">
        <v>10.1242</v>
      </c>
      <c r="F178" s="75">
        <v>1248</v>
      </c>
      <c r="G178" s="75">
        <v>1157</v>
      </c>
      <c r="H178" s="72" t="s">
        <v>277</v>
      </c>
      <c r="I178" s="75">
        <v>502</v>
      </c>
      <c r="J178" s="72">
        <v>0</v>
      </c>
      <c r="K178" s="71">
        <v>0</v>
      </c>
      <c r="L178" s="71">
        <v>0</v>
      </c>
      <c r="M178" s="71">
        <v>3</v>
      </c>
      <c r="P178" s="165">
        <f t="shared" si="2"/>
        <v>7.2916666666666671E-2</v>
      </c>
    </row>
    <row r="179" spans="1:16" x14ac:dyDescent="0.2">
      <c r="A179" s="71" t="s">
        <v>152</v>
      </c>
      <c r="B179" s="72" t="s">
        <v>511</v>
      </c>
      <c r="C179" s="71">
        <v>58045</v>
      </c>
      <c r="D179" s="73" t="s">
        <v>512</v>
      </c>
      <c r="E179" s="74">
        <v>26.189499999999999</v>
      </c>
      <c r="F179" s="75">
        <v>767</v>
      </c>
      <c r="G179" s="75">
        <v>689</v>
      </c>
      <c r="H179" s="72" t="s">
        <v>277</v>
      </c>
      <c r="I179" s="75">
        <v>766</v>
      </c>
      <c r="J179" s="72">
        <v>0</v>
      </c>
      <c r="K179" s="71">
        <v>0</v>
      </c>
      <c r="L179" s="71">
        <v>0</v>
      </c>
      <c r="M179" s="71">
        <v>3</v>
      </c>
      <c r="P179" s="165">
        <f t="shared" si="2"/>
        <v>0.10169491525423729</v>
      </c>
    </row>
    <row r="180" spans="1:16" x14ac:dyDescent="0.2">
      <c r="A180" s="71" t="s">
        <v>152</v>
      </c>
      <c r="B180" s="72" t="s">
        <v>513</v>
      </c>
      <c r="C180" s="71">
        <v>58046</v>
      </c>
      <c r="D180" s="73" t="s">
        <v>514</v>
      </c>
      <c r="E180" s="74">
        <v>18.396000000000001</v>
      </c>
      <c r="F180" s="75">
        <v>19156</v>
      </c>
      <c r="G180" s="75">
        <v>20455</v>
      </c>
      <c r="H180" s="72" t="s">
        <v>428</v>
      </c>
      <c r="I180" s="75">
        <v>320</v>
      </c>
      <c r="J180" s="72">
        <v>0</v>
      </c>
      <c r="K180" s="71">
        <v>0</v>
      </c>
      <c r="L180" s="71">
        <v>0</v>
      </c>
      <c r="M180" s="71">
        <v>2</v>
      </c>
      <c r="P180" s="165">
        <f t="shared" si="2"/>
        <v>-6.7811651701816661E-2</v>
      </c>
    </row>
    <row r="181" spans="1:16" x14ac:dyDescent="0.2">
      <c r="A181" s="71" t="s">
        <v>152</v>
      </c>
      <c r="B181" s="72" t="s">
        <v>515</v>
      </c>
      <c r="C181" s="71">
        <v>58047</v>
      </c>
      <c r="D181" s="73" t="s">
        <v>516</v>
      </c>
      <c r="E181" s="74">
        <v>79.471800000000002</v>
      </c>
      <c r="F181" s="75">
        <v>81447</v>
      </c>
      <c r="G181" s="75">
        <v>88642</v>
      </c>
      <c r="H181" s="72" t="s">
        <v>155</v>
      </c>
      <c r="I181" s="75">
        <v>105</v>
      </c>
      <c r="J181" s="72">
        <v>0</v>
      </c>
      <c r="K181" s="71">
        <v>0</v>
      </c>
      <c r="L181" s="71">
        <v>0</v>
      </c>
      <c r="M181" s="71">
        <v>2</v>
      </c>
      <c r="P181" s="165">
        <f t="shared" si="2"/>
        <v>-8.8339656463712599E-2</v>
      </c>
    </row>
    <row r="182" spans="1:16" x14ac:dyDescent="0.2">
      <c r="A182" s="71" t="s">
        <v>152</v>
      </c>
      <c r="B182" s="72" t="s">
        <v>517</v>
      </c>
      <c r="C182" s="71">
        <v>58048</v>
      </c>
      <c r="D182" s="73" t="s">
        <v>518</v>
      </c>
      <c r="E182" s="74">
        <v>31.450900000000001</v>
      </c>
      <c r="F182" s="75">
        <v>398</v>
      </c>
      <c r="G182" s="75">
        <v>336</v>
      </c>
      <c r="H182" s="72" t="s">
        <v>277</v>
      </c>
      <c r="I182" s="75">
        <v>834</v>
      </c>
      <c r="J182" s="72">
        <v>0</v>
      </c>
      <c r="K182" s="71">
        <v>0</v>
      </c>
      <c r="L182" s="71">
        <v>0</v>
      </c>
      <c r="M182" s="71">
        <v>3</v>
      </c>
      <c r="P182" s="165">
        <f t="shared" si="2"/>
        <v>0.15577889447236182</v>
      </c>
    </row>
    <row r="183" spans="1:16" x14ac:dyDescent="0.2">
      <c r="A183" s="71" t="s">
        <v>152</v>
      </c>
      <c r="B183" s="72" t="s">
        <v>519</v>
      </c>
      <c r="C183" s="71">
        <v>58049</v>
      </c>
      <c r="D183" s="73" t="s">
        <v>520</v>
      </c>
      <c r="E183" s="74">
        <v>11.7531</v>
      </c>
      <c r="F183" s="75">
        <v>5979</v>
      </c>
      <c r="G183" s="75">
        <v>6449</v>
      </c>
      <c r="H183" s="72" t="s">
        <v>155</v>
      </c>
      <c r="I183" s="75">
        <v>319</v>
      </c>
      <c r="J183" s="72">
        <v>0</v>
      </c>
      <c r="K183" s="71">
        <v>0</v>
      </c>
      <c r="L183" s="71">
        <v>0</v>
      </c>
      <c r="M183" s="71">
        <v>2</v>
      </c>
      <c r="P183" s="165">
        <f t="shared" si="2"/>
        <v>-7.8608462953671188E-2</v>
      </c>
    </row>
    <row r="184" spans="1:16" x14ac:dyDescent="0.2">
      <c r="A184" s="71" t="s">
        <v>152</v>
      </c>
      <c r="B184" s="72" t="s">
        <v>521</v>
      </c>
      <c r="C184" s="71">
        <v>58050</v>
      </c>
      <c r="D184" s="73" t="s">
        <v>522</v>
      </c>
      <c r="E184" s="74">
        <v>43.762999999999998</v>
      </c>
      <c r="F184" s="75">
        <v>13006</v>
      </c>
      <c r="G184" s="75">
        <v>12936</v>
      </c>
      <c r="H184" s="72" t="s">
        <v>428</v>
      </c>
      <c r="I184" s="75">
        <v>324</v>
      </c>
      <c r="J184" s="72">
        <v>0</v>
      </c>
      <c r="K184" s="71">
        <v>0</v>
      </c>
      <c r="L184" s="71">
        <v>0</v>
      </c>
      <c r="M184" s="71">
        <v>2</v>
      </c>
      <c r="P184" s="165">
        <f t="shared" si="2"/>
        <v>5.3821313240043061E-3</v>
      </c>
    </row>
    <row r="185" spans="1:16" x14ac:dyDescent="0.2">
      <c r="A185" s="71" t="s">
        <v>152</v>
      </c>
      <c r="B185" s="72" t="s">
        <v>523</v>
      </c>
      <c r="C185" s="71">
        <v>58051</v>
      </c>
      <c r="D185" s="73" t="s">
        <v>524</v>
      </c>
      <c r="E185" s="74">
        <v>17.984999999999999</v>
      </c>
      <c r="F185" s="75">
        <v>1012</v>
      </c>
      <c r="G185" s="75">
        <v>891</v>
      </c>
      <c r="H185" s="72" t="s">
        <v>277</v>
      </c>
      <c r="I185" s="75">
        <v>475</v>
      </c>
      <c r="J185" s="72">
        <v>0</v>
      </c>
      <c r="K185" s="71">
        <v>0</v>
      </c>
      <c r="L185" s="71">
        <v>0</v>
      </c>
      <c r="M185" s="71">
        <v>3</v>
      </c>
      <c r="P185" s="165">
        <f t="shared" si="2"/>
        <v>0.11956521739130435</v>
      </c>
    </row>
    <row r="186" spans="1:16" x14ac:dyDescent="0.2">
      <c r="A186" s="71" t="s">
        <v>152</v>
      </c>
      <c r="B186" s="72" t="s">
        <v>525</v>
      </c>
      <c r="C186" s="71">
        <v>58052</v>
      </c>
      <c r="D186" s="73" t="s">
        <v>526</v>
      </c>
      <c r="E186" s="74">
        <v>20.517399999999999</v>
      </c>
      <c r="F186" s="75">
        <v>1470</v>
      </c>
      <c r="G186" s="75">
        <v>1415</v>
      </c>
      <c r="H186" s="72" t="s">
        <v>155</v>
      </c>
      <c r="I186" s="75">
        <v>270</v>
      </c>
      <c r="J186" s="72">
        <v>0</v>
      </c>
      <c r="K186" s="71">
        <v>0</v>
      </c>
      <c r="L186" s="71">
        <v>0</v>
      </c>
      <c r="M186" s="71">
        <v>3</v>
      </c>
      <c r="P186" s="165">
        <f t="shared" si="2"/>
        <v>3.7414965986394558E-2</v>
      </c>
    </row>
    <row r="187" spans="1:16" x14ac:dyDescent="0.2">
      <c r="A187" s="71" t="s">
        <v>152</v>
      </c>
      <c r="B187" s="72" t="s">
        <v>527</v>
      </c>
      <c r="C187" s="71">
        <v>58053</v>
      </c>
      <c r="D187" s="73" t="s">
        <v>528</v>
      </c>
      <c r="E187" s="74">
        <v>13.7166</v>
      </c>
      <c r="F187" s="75">
        <v>897</v>
      </c>
      <c r="G187" s="75">
        <v>906</v>
      </c>
      <c r="H187" s="72" t="s">
        <v>277</v>
      </c>
      <c r="I187" s="75">
        <v>487</v>
      </c>
      <c r="J187" s="72">
        <v>0</v>
      </c>
      <c r="K187" s="71">
        <v>0</v>
      </c>
      <c r="L187" s="71">
        <v>0</v>
      </c>
      <c r="M187" s="71">
        <v>3</v>
      </c>
      <c r="P187" s="165">
        <f t="shared" si="2"/>
        <v>-1.0033444816053512E-2</v>
      </c>
    </row>
    <row r="188" spans="1:16" x14ac:dyDescent="0.2">
      <c r="A188" s="71" t="s">
        <v>152</v>
      </c>
      <c r="B188" s="72" t="s">
        <v>529</v>
      </c>
      <c r="C188" s="71">
        <v>58054</v>
      </c>
      <c r="D188" s="73" t="s">
        <v>530</v>
      </c>
      <c r="E188" s="74">
        <v>23.999099999999999</v>
      </c>
      <c r="F188" s="75">
        <v>7082</v>
      </c>
      <c r="G188" s="75">
        <v>7735</v>
      </c>
      <c r="H188" s="72" t="s">
        <v>155</v>
      </c>
      <c r="I188" s="75">
        <v>369</v>
      </c>
      <c r="J188" s="72">
        <v>0</v>
      </c>
      <c r="K188" s="71">
        <v>0</v>
      </c>
      <c r="L188" s="71">
        <v>0</v>
      </c>
      <c r="M188" s="71">
        <v>2</v>
      </c>
      <c r="P188" s="165">
        <f t="shared" si="2"/>
        <v>-9.2205591640779447E-2</v>
      </c>
    </row>
    <row r="189" spans="1:16" x14ac:dyDescent="0.2">
      <c r="A189" s="71" t="s">
        <v>152</v>
      </c>
      <c r="B189" s="72" t="s">
        <v>531</v>
      </c>
      <c r="C189" s="71">
        <v>58055</v>
      </c>
      <c r="D189" s="73" t="s">
        <v>532</v>
      </c>
      <c r="E189" s="74">
        <v>7.6536</v>
      </c>
      <c r="F189" s="75">
        <v>786</v>
      </c>
      <c r="G189" s="75">
        <v>784</v>
      </c>
      <c r="H189" s="72" t="s">
        <v>277</v>
      </c>
      <c r="I189" s="75">
        <v>450</v>
      </c>
      <c r="J189" s="72">
        <v>0</v>
      </c>
      <c r="K189" s="71">
        <v>0</v>
      </c>
      <c r="L189" s="71">
        <v>0</v>
      </c>
      <c r="M189" s="71">
        <v>3</v>
      </c>
      <c r="P189" s="165">
        <f t="shared" si="2"/>
        <v>2.5445292620865142E-3</v>
      </c>
    </row>
    <row r="190" spans="1:16" x14ac:dyDescent="0.2">
      <c r="A190" s="71" t="s">
        <v>152</v>
      </c>
      <c r="B190" s="72" t="s">
        <v>533</v>
      </c>
      <c r="C190" s="71">
        <v>58056</v>
      </c>
      <c r="D190" s="73" t="s">
        <v>534</v>
      </c>
      <c r="E190" s="74">
        <v>15.356</v>
      </c>
      <c r="F190" s="75">
        <v>6901</v>
      </c>
      <c r="G190" s="75">
        <v>7090</v>
      </c>
      <c r="H190" s="72" t="s">
        <v>155</v>
      </c>
      <c r="I190" s="75">
        <v>285</v>
      </c>
      <c r="J190" s="72">
        <v>0</v>
      </c>
      <c r="K190" s="71">
        <v>0</v>
      </c>
      <c r="L190" s="71">
        <v>0</v>
      </c>
      <c r="M190" s="71">
        <v>2</v>
      </c>
      <c r="P190" s="165">
        <f t="shared" si="2"/>
        <v>-2.7387335168816113E-2</v>
      </c>
    </row>
    <row r="191" spans="1:16" x14ac:dyDescent="0.2">
      <c r="A191" s="71" t="s">
        <v>152</v>
      </c>
      <c r="B191" s="72" t="s">
        <v>535</v>
      </c>
      <c r="C191" s="71">
        <v>58057</v>
      </c>
      <c r="D191" s="73" t="s">
        <v>536</v>
      </c>
      <c r="E191" s="74">
        <v>24.191299999999998</v>
      </c>
      <c r="F191" s="75">
        <v>38245</v>
      </c>
      <c r="G191" s="75">
        <v>46048</v>
      </c>
      <c r="H191" s="72" t="s">
        <v>428</v>
      </c>
      <c r="I191" s="75">
        <v>360</v>
      </c>
      <c r="J191" s="72">
        <v>0</v>
      </c>
      <c r="K191" s="71">
        <v>0</v>
      </c>
      <c r="L191" s="71">
        <v>0</v>
      </c>
      <c r="M191" s="71">
        <v>2</v>
      </c>
      <c r="P191" s="165">
        <f t="shared" si="2"/>
        <v>-0.20402667015296116</v>
      </c>
    </row>
    <row r="192" spans="1:16" x14ac:dyDescent="0.2">
      <c r="A192" s="71" t="s">
        <v>152</v>
      </c>
      <c r="B192" s="72" t="s">
        <v>537</v>
      </c>
      <c r="C192" s="71">
        <v>58058</v>
      </c>
      <c r="D192" s="73" t="s">
        <v>538</v>
      </c>
      <c r="E192" s="74">
        <v>29.066700000000001</v>
      </c>
      <c r="F192" s="75">
        <v>3056</v>
      </c>
      <c r="G192" s="75">
        <v>2969</v>
      </c>
      <c r="H192" s="72" t="s">
        <v>155</v>
      </c>
      <c r="I192" s="75">
        <v>200</v>
      </c>
      <c r="J192" s="72">
        <v>0</v>
      </c>
      <c r="K192" s="71">
        <v>0</v>
      </c>
      <c r="L192" s="71">
        <v>0</v>
      </c>
      <c r="M192" s="71">
        <v>3</v>
      </c>
      <c r="P192" s="165">
        <f t="shared" si="2"/>
        <v>2.8468586387434554E-2</v>
      </c>
    </row>
    <row r="193" spans="1:16" x14ac:dyDescent="0.2">
      <c r="A193" s="71" t="s">
        <v>152</v>
      </c>
      <c r="B193" s="72" t="s">
        <v>539</v>
      </c>
      <c r="C193" s="71">
        <v>58059</v>
      </c>
      <c r="D193" s="73" t="s">
        <v>540</v>
      </c>
      <c r="E193" s="74">
        <v>24.2684</v>
      </c>
      <c r="F193" s="75">
        <v>20772</v>
      </c>
      <c r="G193" s="75">
        <v>22643</v>
      </c>
      <c r="H193" s="72" t="s">
        <v>155</v>
      </c>
      <c r="I193" s="75">
        <v>150</v>
      </c>
      <c r="J193" s="72">
        <v>0</v>
      </c>
      <c r="K193" s="71">
        <v>0</v>
      </c>
      <c r="L193" s="71">
        <v>0</v>
      </c>
      <c r="M193" s="71">
        <v>2</v>
      </c>
      <c r="P193" s="165">
        <f t="shared" si="2"/>
        <v>-9.0073175428461397E-2</v>
      </c>
    </row>
    <row r="194" spans="1:16" x14ac:dyDescent="0.2">
      <c r="A194" s="71" t="s">
        <v>152</v>
      </c>
      <c r="B194" s="72" t="s">
        <v>541</v>
      </c>
      <c r="C194" s="71">
        <v>58060</v>
      </c>
      <c r="D194" s="73" t="s">
        <v>542</v>
      </c>
      <c r="E194" s="74">
        <v>24.571100000000001</v>
      </c>
      <c r="F194" s="75">
        <v>11234</v>
      </c>
      <c r="G194" s="75">
        <v>11899</v>
      </c>
      <c r="H194" s="72" t="s">
        <v>428</v>
      </c>
      <c r="I194" s="75">
        <v>576</v>
      </c>
      <c r="J194" s="72">
        <v>0</v>
      </c>
      <c r="K194" s="71">
        <v>0</v>
      </c>
      <c r="L194" s="71">
        <v>0</v>
      </c>
      <c r="M194" s="71">
        <v>2</v>
      </c>
      <c r="P194" s="165">
        <f t="shared" si="2"/>
        <v>-5.91952999821969E-2</v>
      </c>
    </row>
    <row r="195" spans="1:16" x14ac:dyDescent="0.2">
      <c r="A195" s="71" t="s">
        <v>152</v>
      </c>
      <c r="B195" s="72" t="s">
        <v>543</v>
      </c>
      <c r="C195" s="71">
        <v>58061</v>
      </c>
      <c r="D195" s="73" t="s">
        <v>544</v>
      </c>
      <c r="E195" s="74">
        <v>16.8416</v>
      </c>
      <c r="F195" s="75">
        <v>1399</v>
      </c>
      <c r="G195" s="75">
        <v>1195</v>
      </c>
      <c r="H195" s="72" t="s">
        <v>277</v>
      </c>
      <c r="I195" s="75">
        <v>800</v>
      </c>
      <c r="J195" s="72">
        <v>0</v>
      </c>
      <c r="K195" s="71">
        <v>0</v>
      </c>
      <c r="L195" s="71">
        <v>0</v>
      </c>
      <c r="M195" s="71">
        <v>3</v>
      </c>
      <c r="P195" s="165">
        <f t="shared" ref="P195:P258" si="3">(F195-G195)/F195</f>
        <v>0.14581844174410294</v>
      </c>
    </row>
    <row r="196" spans="1:16" x14ac:dyDescent="0.2">
      <c r="A196" s="71" t="s">
        <v>152</v>
      </c>
      <c r="B196" s="72" t="s">
        <v>545</v>
      </c>
      <c r="C196" s="71">
        <v>58062</v>
      </c>
      <c r="D196" s="73" t="s">
        <v>546</v>
      </c>
      <c r="E196" s="74">
        <v>35.139800000000001</v>
      </c>
      <c r="F196" s="75">
        <v>2152</v>
      </c>
      <c r="G196" s="75">
        <v>2066</v>
      </c>
      <c r="H196" s="72" t="s">
        <v>277</v>
      </c>
      <c r="I196" s="75">
        <v>297</v>
      </c>
      <c r="J196" s="72">
        <v>0</v>
      </c>
      <c r="K196" s="71">
        <v>0</v>
      </c>
      <c r="L196" s="71">
        <v>0</v>
      </c>
      <c r="M196" s="71">
        <v>3</v>
      </c>
      <c r="P196" s="165">
        <f t="shared" si="3"/>
        <v>3.9962825278810406E-2</v>
      </c>
    </row>
    <row r="197" spans="1:16" x14ac:dyDescent="0.2">
      <c r="A197" s="71" t="s">
        <v>152</v>
      </c>
      <c r="B197" s="72" t="s">
        <v>547</v>
      </c>
      <c r="C197" s="71">
        <v>58063</v>
      </c>
      <c r="D197" s="73" t="s">
        <v>548</v>
      </c>
      <c r="E197" s="74">
        <v>45.425699999999999</v>
      </c>
      <c r="F197" s="75">
        <v>5213</v>
      </c>
      <c r="G197" s="75">
        <v>5140</v>
      </c>
      <c r="H197" s="72" t="s">
        <v>155</v>
      </c>
      <c r="I197" s="75">
        <v>232</v>
      </c>
      <c r="J197" s="72">
        <v>0</v>
      </c>
      <c r="K197" s="71">
        <v>0</v>
      </c>
      <c r="L197" s="71">
        <v>0</v>
      </c>
      <c r="M197" s="71">
        <v>3</v>
      </c>
      <c r="P197" s="165">
        <f t="shared" si="3"/>
        <v>1.4003452906196048E-2</v>
      </c>
    </row>
    <row r="198" spans="1:16" x14ac:dyDescent="0.2">
      <c r="A198" s="71" t="s">
        <v>152</v>
      </c>
      <c r="B198" s="72" t="s">
        <v>549</v>
      </c>
      <c r="C198" s="71">
        <v>58064</v>
      </c>
      <c r="D198" s="73" t="s">
        <v>550</v>
      </c>
      <c r="E198" s="74">
        <v>9.125</v>
      </c>
      <c r="F198" s="75">
        <v>8617</v>
      </c>
      <c r="G198" s="75">
        <v>8584</v>
      </c>
      <c r="H198" s="72" t="s">
        <v>428</v>
      </c>
      <c r="I198" s="75">
        <v>451</v>
      </c>
      <c r="J198" s="72">
        <v>0</v>
      </c>
      <c r="K198" s="71">
        <v>0</v>
      </c>
      <c r="L198" s="71">
        <v>0</v>
      </c>
      <c r="M198" s="71">
        <v>2</v>
      </c>
      <c r="P198" s="165">
        <f t="shared" si="3"/>
        <v>3.829639085528606E-3</v>
      </c>
    </row>
    <row r="199" spans="1:16" x14ac:dyDescent="0.2">
      <c r="A199" s="71" t="s">
        <v>152</v>
      </c>
      <c r="B199" s="72" t="s">
        <v>551</v>
      </c>
      <c r="C199" s="71">
        <v>58065</v>
      </c>
      <c r="D199" s="73" t="s">
        <v>552</v>
      </c>
      <c r="E199" s="74">
        <v>40.935200000000002</v>
      </c>
      <c r="F199" s="75">
        <v>39502</v>
      </c>
      <c r="G199" s="75">
        <v>41060</v>
      </c>
      <c r="H199" s="72" t="s">
        <v>155</v>
      </c>
      <c r="I199" s="75">
        <v>165</v>
      </c>
      <c r="J199" s="72">
        <v>0</v>
      </c>
      <c r="K199" s="71">
        <v>0</v>
      </c>
      <c r="L199" s="71">
        <v>0</v>
      </c>
      <c r="M199" s="71">
        <v>2</v>
      </c>
      <c r="P199" s="165">
        <f t="shared" si="3"/>
        <v>-3.9441040959951393E-2</v>
      </c>
    </row>
    <row r="200" spans="1:16" x14ac:dyDescent="0.2">
      <c r="A200" s="71" t="s">
        <v>152</v>
      </c>
      <c r="B200" s="72" t="s">
        <v>553</v>
      </c>
      <c r="C200" s="71">
        <v>58066</v>
      </c>
      <c r="D200" s="73" t="s">
        <v>554</v>
      </c>
      <c r="E200" s="74">
        <v>23.392800000000001</v>
      </c>
      <c r="F200" s="75">
        <v>2035</v>
      </c>
      <c r="G200" s="75">
        <v>1939</v>
      </c>
      <c r="H200" s="72" t="s">
        <v>155</v>
      </c>
      <c r="I200" s="75">
        <v>575</v>
      </c>
      <c r="J200" s="72">
        <v>0</v>
      </c>
      <c r="K200" s="71">
        <v>0</v>
      </c>
      <c r="L200" s="71">
        <v>0</v>
      </c>
      <c r="M200" s="71">
        <v>3</v>
      </c>
      <c r="P200" s="165">
        <f t="shared" si="3"/>
        <v>4.7174447174447173E-2</v>
      </c>
    </row>
    <row r="201" spans="1:16" x14ac:dyDescent="0.2">
      <c r="A201" s="71" t="s">
        <v>152</v>
      </c>
      <c r="B201" s="72" t="s">
        <v>555</v>
      </c>
      <c r="C201" s="71">
        <v>58067</v>
      </c>
      <c r="D201" s="73" t="s">
        <v>556</v>
      </c>
      <c r="E201" s="74">
        <v>19.587199999999999</v>
      </c>
      <c r="F201" s="75">
        <v>2683</v>
      </c>
      <c r="G201" s="75">
        <v>2469</v>
      </c>
      <c r="H201" s="72" t="s">
        <v>155</v>
      </c>
      <c r="I201" s="75">
        <v>296</v>
      </c>
      <c r="J201" s="72">
        <v>0</v>
      </c>
      <c r="K201" s="71">
        <v>0</v>
      </c>
      <c r="L201" s="71">
        <v>0</v>
      </c>
      <c r="M201" s="71">
        <v>3</v>
      </c>
      <c r="P201" s="165">
        <f t="shared" si="3"/>
        <v>7.9761461051062243E-2</v>
      </c>
    </row>
    <row r="202" spans="1:16" x14ac:dyDescent="0.2">
      <c r="A202" s="71" t="s">
        <v>152</v>
      </c>
      <c r="B202" s="72" t="s">
        <v>557</v>
      </c>
      <c r="C202" s="71">
        <v>58068</v>
      </c>
      <c r="D202" s="73" t="s">
        <v>558</v>
      </c>
      <c r="E202" s="74">
        <v>24.084099999999999</v>
      </c>
      <c r="F202" s="75">
        <v>8122</v>
      </c>
      <c r="G202" s="75">
        <v>8488</v>
      </c>
      <c r="H202" s="72" t="s">
        <v>155</v>
      </c>
      <c r="I202" s="75">
        <v>207</v>
      </c>
      <c r="J202" s="72">
        <v>0</v>
      </c>
      <c r="K202" s="71">
        <v>0</v>
      </c>
      <c r="L202" s="71">
        <v>0</v>
      </c>
      <c r="M202" s="71">
        <v>2</v>
      </c>
      <c r="P202" s="165">
        <f t="shared" si="3"/>
        <v>-4.5062792415661169E-2</v>
      </c>
    </row>
    <row r="203" spans="1:16" x14ac:dyDescent="0.2">
      <c r="A203" s="71" t="s">
        <v>152</v>
      </c>
      <c r="B203" s="72" t="s">
        <v>559</v>
      </c>
      <c r="C203" s="71">
        <v>58069</v>
      </c>
      <c r="D203" s="73" t="s">
        <v>560</v>
      </c>
      <c r="E203" s="74">
        <v>12.3969</v>
      </c>
      <c r="F203" s="75">
        <v>1361</v>
      </c>
      <c r="G203" s="75">
        <v>1367</v>
      </c>
      <c r="H203" s="72" t="s">
        <v>155</v>
      </c>
      <c r="I203" s="75">
        <v>202</v>
      </c>
      <c r="J203" s="72">
        <v>0</v>
      </c>
      <c r="K203" s="71">
        <v>0</v>
      </c>
      <c r="L203" s="71">
        <v>0</v>
      </c>
      <c r="M203" s="71">
        <v>3</v>
      </c>
      <c r="P203" s="165">
        <f t="shared" si="3"/>
        <v>-4.40852314474651E-3</v>
      </c>
    </row>
    <row r="204" spans="1:16" x14ac:dyDescent="0.2">
      <c r="A204" s="71" t="s">
        <v>152</v>
      </c>
      <c r="B204" s="72" t="s">
        <v>561</v>
      </c>
      <c r="C204" s="71">
        <v>58070</v>
      </c>
      <c r="D204" s="73" t="s">
        <v>562</v>
      </c>
      <c r="E204" s="74">
        <v>7.3249000000000004</v>
      </c>
      <c r="F204" s="75">
        <v>1925</v>
      </c>
      <c r="G204" s="75">
        <v>1890</v>
      </c>
      <c r="H204" s="72" t="s">
        <v>428</v>
      </c>
      <c r="I204" s="75">
        <v>521</v>
      </c>
      <c r="J204" s="72">
        <v>0</v>
      </c>
      <c r="K204" s="71">
        <v>0</v>
      </c>
      <c r="L204" s="71">
        <v>0</v>
      </c>
      <c r="M204" s="71">
        <v>3</v>
      </c>
      <c r="P204" s="165">
        <f t="shared" si="3"/>
        <v>1.8181818181818181E-2</v>
      </c>
    </row>
    <row r="205" spans="1:16" x14ac:dyDescent="0.2">
      <c r="A205" s="71" t="s">
        <v>152</v>
      </c>
      <c r="B205" s="72" t="s">
        <v>563</v>
      </c>
      <c r="C205" s="71">
        <v>58071</v>
      </c>
      <c r="D205" s="73" t="s">
        <v>564</v>
      </c>
      <c r="E205" s="74">
        <v>17.096</v>
      </c>
      <c r="F205" s="75">
        <v>1821</v>
      </c>
      <c r="G205" s="75">
        <v>1897</v>
      </c>
      <c r="H205" s="72" t="s">
        <v>155</v>
      </c>
      <c r="I205" s="75">
        <v>453</v>
      </c>
      <c r="J205" s="72">
        <v>0</v>
      </c>
      <c r="K205" s="71">
        <v>0</v>
      </c>
      <c r="L205" s="71">
        <v>0</v>
      </c>
      <c r="M205" s="71">
        <v>3</v>
      </c>
      <c r="P205" s="165">
        <f t="shared" si="3"/>
        <v>-4.173531026908292E-2</v>
      </c>
    </row>
    <row r="206" spans="1:16" x14ac:dyDescent="0.2">
      <c r="A206" s="71" t="s">
        <v>152</v>
      </c>
      <c r="B206" s="72" t="s">
        <v>565</v>
      </c>
      <c r="C206" s="71">
        <v>58072</v>
      </c>
      <c r="D206" s="73" t="s">
        <v>566</v>
      </c>
      <c r="E206" s="74">
        <v>71.627799999999993</v>
      </c>
      <c r="F206" s="75">
        <v>45460</v>
      </c>
      <c r="G206" s="75">
        <v>48159</v>
      </c>
      <c r="H206" s="72" t="s">
        <v>224</v>
      </c>
      <c r="I206" s="75">
        <v>11</v>
      </c>
      <c r="J206" s="72">
        <v>1</v>
      </c>
      <c r="K206" s="71">
        <v>0</v>
      </c>
      <c r="L206" s="71">
        <v>1</v>
      </c>
      <c r="M206" s="71">
        <v>2</v>
      </c>
      <c r="P206" s="165">
        <f t="shared" si="3"/>
        <v>-5.9370875494940606E-2</v>
      </c>
    </row>
    <row r="207" spans="1:16" x14ac:dyDescent="0.2">
      <c r="A207" s="71" t="s">
        <v>152</v>
      </c>
      <c r="B207" s="72" t="s">
        <v>567</v>
      </c>
      <c r="C207" s="71">
        <v>58073</v>
      </c>
      <c r="D207" s="73" t="s">
        <v>568</v>
      </c>
      <c r="E207" s="74">
        <v>26.159700000000001</v>
      </c>
      <c r="F207" s="75">
        <v>6742</v>
      </c>
      <c r="G207" s="75">
        <v>6404</v>
      </c>
      <c r="H207" s="72" t="s">
        <v>155</v>
      </c>
      <c r="I207" s="75">
        <v>571</v>
      </c>
      <c r="J207" s="72">
        <v>0</v>
      </c>
      <c r="K207" s="71">
        <v>0</v>
      </c>
      <c r="L207" s="71">
        <v>0</v>
      </c>
      <c r="M207" s="71">
        <v>2</v>
      </c>
      <c r="P207" s="165">
        <f t="shared" si="3"/>
        <v>5.0133491545535452E-2</v>
      </c>
    </row>
    <row r="208" spans="1:16" x14ac:dyDescent="0.2">
      <c r="A208" s="71" t="s">
        <v>152</v>
      </c>
      <c r="B208" s="72" t="s">
        <v>569</v>
      </c>
      <c r="C208" s="71">
        <v>58074</v>
      </c>
      <c r="D208" s="73" t="s">
        <v>570</v>
      </c>
      <c r="E208" s="74">
        <v>47.016500000000001</v>
      </c>
      <c r="F208" s="75">
        <v>20498</v>
      </c>
      <c r="G208" s="75">
        <v>22082</v>
      </c>
      <c r="H208" s="72" t="s">
        <v>155</v>
      </c>
      <c r="I208" s="75">
        <v>450</v>
      </c>
      <c r="J208" s="72">
        <v>0</v>
      </c>
      <c r="K208" s="71">
        <v>0</v>
      </c>
      <c r="L208" s="71">
        <v>0</v>
      </c>
      <c r="M208" s="71">
        <v>2</v>
      </c>
      <c r="P208" s="165">
        <f t="shared" si="3"/>
        <v>-7.727583178846717E-2</v>
      </c>
    </row>
    <row r="209" spans="1:16" x14ac:dyDescent="0.2">
      <c r="A209" s="71" t="s">
        <v>152</v>
      </c>
      <c r="B209" s="72" t="s">
        <v>571</v>
      </c>
      <c r="C209" s="71">
        <v>58075</v>
      </c>
      <c r="D209" s="73" t="s">
        <v>572</v>
      </c>
      <c r="E209" s="74">
        <v>75.802800000000005</v>
      </c>
      <c r="F209" s="75">
        <v>12167</v>
      </c>
      <c r="G209" s="75">
        <v>12882</v>
      </c>
      <c r="H209" s="72" t="s">
        <v>155</v>
      </c>
      <c r="I209" s="75">
        <v>372</v>
      </c>
      <c r="J209" s="72">
        <v>0</v>
      </c>
      <c r="K209" s="71">
        <v>0</v>
      </c>
      <c r="L209" s="71">
        <v>0</v>
      </c>
      <c r="M209" s="71">
        <v>2</v>
      </c>
      <c r="P209" s="165">
        <f t="shared" si="3"/>
        <v>-5.8765513273608939E-2</v>
      </c>
    </row>
    <row r="210" spans="1:16" x14ac:dyDescent="0.2">
      <c r="A210" s="71" t="s">
        <v>152</v>
      </c>
      <c r="B210" s="72" t="s">
        <v>573</v>
      </c>
      <c r="C210" s="71">
        <v>58076</v>
      </c>
      <c r="D210" s="73" t="s">
        <v>574</v>
      </c>
      <c r="E210" s="74">
        <v>17.7577</v>
      </c>
      <c r="F210" s="75">
        <v>277</v>
      </c>
      <c r="G210" s="75">
        <v>215</v>
      </c>
      <c r="H210" s="72" t="s">
        <v>277</v>
      </c>
      <c r="I210" s="75">
        <v>575</v>
      </c>
      <c r="J210" s="72">
        <v>0</v>
      </c>
      <c r="K210" s="71">
        <v>0</v>
      </c>
      <c r="L210" s="71">
        <v>0</v>
      </c>
      <c r="M210" s="71">
        <v>3</v>
      </c>
      <c r="P210" s="165">
        <f t="shared" si="3"/>
        <v>0.22382671480144403</v>
      </c>
    </row>
    <row r="211" spans="1:16" x14ac:dyDescent="0.2">
      <c r="A211" s="71" t="s">
        <v>152</v>
      </c>
      <c r="B211" s="72" t="s">
        <v>575</v>
      </c>
      <c r="C211" s="71">
        <v>58077</v>
      </c>
      <c r="D211" s="73" t="s">
        <v>576</v>
      </c>
      <c r="E211" s="74">
        <v>12.92</v>
      </c>
      <c r="F211" s="75">
        <v>803</v>
      </c>
      <c r="G211" s="75">
        <v>741</v>
      </c>
      <c r="H211" s="72" t="s">
        <v>155</v>
      </c>
      <c r="I211" s="75">
        <v>532</v>
      </c>
      <c r="J211" s="72">
        <v>0</v>
      </c>
      <c r="K211" s="71">
        <v>0</v>
      </c>
      <c r="L211" s="71">
        <v>0</v>
      </c>
      <c r="M211" s="71">
        <v>3</v>
      </c>
      <c r="P211" s="165">
        <f t="shared" si="3"/>
        <v>7.7210460772104611E-2</v>
      </c>
    </row>
    <row r="212" spans="1:16" x14ac:dyDescent="0.2">
      <c r="A212" s="71" t="s">
        <v>152</v>
      </c>
      <c r="B212" s="72" t="s">
        <v>577</v>
      </c>
      <c r="C212" s="71">
        <v>58078</v>
      </c>
      <c r="D212" s="73" t="s">
        <v>578</v>
      </c>
      <c r="E212" s="74">
        <v>21.744900000000001</v>
      </c>
      <c r="F212" s="75">
        <v>2433</v>
      </c>
      <c r="G212" s="75">
        <v>2260</v>
      </c>
      <c r="H212" s="72" t="s">
        <v>155</v>
      </c>
      <c r="I212" s="75">
        <v>435</v>
      </c>
      <c r="J212" s="72">
        <v>0</v>
      </c>
      <c r="K212" s="71">
        <v>0</v>
      </c>
      <c r="L212" s="71">
        <v>0</v>
      </c>
      <c r="M212" s="71">
        <v>3</v>
      </c>
      <c r="P212" s="165">
        <f t="shared" si="3"/>
        <v>7.1105630908343612E-2</v>
      </c>
    </row>
    <row r="213" spans="1:16" x14ac:dyDescent="0.2">
      <c r="A213" s="71" t="s">
        <v>152</v>
      </c>
      <c r="B213" s="72" t="s">
        <v>579</v>
      </c>
      <c r="C213" s="71">
        <v>58079</v>
      </c>
      <c r="D213" s="73" t="s">
        <v>580</v>
      </c>
      <c r="E213" s="74">
        <v>86.572699999999998</v>
      </c>
      <c r="F213" s="75">
        <v>56372</v>
      </c>
      <c r="G213" s="75">
        <v>64005</v>
      </c>
      <c r="H213" s="72" t="s">
        <v>224</v>
      </c>
      <c r="I213" s="75">
        <v>108</v>
      </c>
      <c r="J213" s="72">
        <v>1</v>
      </c>
      <c r="K213" s="71">
        <v>0</v>
      </c>
      <c r="L213" s="71">
        <v>1</v>
      </c>
      <c r="M213" s="71">
        <v>2</v>
      </c>
      <c r="P213" s="165">
        <f t="shared" si="3"/>
        <v>-0.13540410132689987</v>
      </c>
    </row>
    <row r="214" spans="1:16" x14ac:dyDescent="0.2">
      <c r="A214" s="71" t="s">
        <v>152</v>
      </c>
      <c r="B214" s="72" t="s">
        <v>581</v>
      </c>
      <c r="C214" s="71">
        <v>58080</v>
      </c>
      <c r="D214" s="73" t="s">
        <v>582</v>
      </c>
      <c r="E214" s="74">
        <v>19.519600000000001</v>
      </c>
      <c r="F214" s="75">
        <v>1158</v>
      </c>
      <c r="G214" s="75">
        <v>1161</v>
      </c>
      <c r="H214" s="72" t="s">
        <v>155</v>
      </c>
      <c r="I214" s="75">
        <v>205</v>
      </c>
      <c r="J214" s="72">
        <v>0</v>
      </c>
      <c r="K214" s="71">
        <v>0</v>
      </c>
      <c r="L214" s="71">
        <v>0</v>
      </c>
      <c r="M214" s="71">
        <v>3</v>
      </c>
      <c r="P214" s="165">
        <f t="shared" si="3"/>
        <v>-2.5906735751295338E-3</v>
      </c>
    </row>
    <row r="215" spans="1:16" x14ac:dyDescent="0.2">
      <c r="A215" s="71" t="s">
        <v>152</v>
      </c>
      <c r="B215" s="72" t="s">
        <v>583</v>
      </c>
      <c r="C215" s="71">
        <v>58081</v>
      </c>
      <c r="D215" s="73" t="s">
        <v>584</v>
      </c>
      <c r="E215" s="74">
        <v>25.448399999999999</v>
      </c>
      <c r="F215" s="75">
        <v>9536</v>
      </c>
      <c r="G215" s="75">
        <v>10271</v>
      </c>
      <c r="H215" s="72" t="s">
        <v>155</v>
      </c>
      <c r="I215" s="75">
        <v>125</v>
      </c>
      <c r="J215" s="72">
        <v>0</v>
      </c>
      <c r="K215" s="71">
        <v>0</v>
      </c>
      <c r="L215" s="71">
        <v>0</v>
      </c>
      <c r="M215" s="71">
        <v>2</v>
      </c>
      <c r="P215" s="165">
        <f t="shared" si="3"/>
        <v>-7.7076342281879193E-2</v>
      </c>
    </row>
    <row r="216" spans="1:16" x14ac:dyDescent="0.2">
      <c r="A216" s="71" t="s">
        <v>152</v>
      </c>
      <c r="B216" s="72" t="s">
        <v>585</v>
      </c>
      <c r="C216" s="71">
        <v>58082</v>
      </c>
      <c r="D216" s="73" t="s">
        <v>586</v>
      </c>
      <c r="E216" s="74">
        <v>38.561799999999998</v>
      </c>
      <c r="F216" s="75">
        <v>9573</v>
      </c>
      <c r="G216" s="75">
        <v>10105</v>
      </c>
      <c r="H216" s="72" t="s">
        <v>155</v>
      </c>
      <c r="I216" s="75">
        <v>250</v>
      </c>
      <c r="J216" s="72">
        <v>0</v>
      </c>
      <c r="K216" s="71">
        <v>0</v>
      </c>
      <c r="L216" s="71">
        <v>0</v>
      </c>
      <c r="M216" s="71">
        <v>2</v>
      </c>
      <c r="P216" s="165">
        <f t="shared" si="3"/>
        <v>-5.5572965632508096E-2</v>
      </c>
    </row>
    <row r="217" spans="1:16" x14ac:dyDescent="0.2">
      <c r="A217" s="71" t="s">
        <v>152</v>
      </c>
      <c r="B217" s="72" t="s">
        <v>587</v>
      </c>
      <c r="C217" s="71">
        <v>58083</v>
      </c>
      <c r="D217" s="73" t="s">
        <v>588</v>
      </c>
      <c r="E217" s="74">
        <v>12.3841</v>
      </c>
      <c r="F217" s="75">
        <v>762</v>
      </c>
      <c r="G217" s="75">
        <v>739</v>
      </c>
      <c r="H217" s="72" t="s">
        <v>277</v>
      </c>
      <c r="I217" s="75">
        <v>705</v>
      </c>
      <c r="J217" s="72">
        <v>0</v>
      </c>
      <c r="K217" s="71">
        <v>0</v>
      </c>
      <c r="L217" s="71">
        <v>0</v>
      </c>
      <c r="M217" s="71">
        <v>3</v>
      </c>
      <c r="P217" s="165">
        <f t="shared" si="3"/>
        <v>3.0183727034120734E-2</v>
      </c>
    </row>
    <row r="218" spans="1:16" x14ac:dyDescent="0.2">
      <c r="A218" s="71" t="s">
        <v>152</v>
      </c>
      <c r="B218" s="72" t="s">
        <v>589</v>
      </c>
      <c r="C218" s="71">
        <v>58084</v>
      </c>
      <c r="D218" s="73" t="s">
        <v>590</v>
      </c>
      <c r="E218" s="74">
        <v>15.8371</v>
      </c>
      <c r="F218" s="75">
        <v>207</v>
      </c>
      <c r="G218" s="75">
        <v>182</v>
      </c>
      <c r="H218" s="72" t="s">
        <v>277</v>
      </c>
      <c r="I218" s="75">
        <v>745</v>
      </c>
      <c r="J218" s="72">
        <v>0</v>
      </c>
      <c r="K218" s="71">
        <v>0</v>
      </c>
      <c r="L218" s="71">
        <v>0</v>
      </c>
      <c r="M218" s="71">
        <v>3</v>
      </c>
      <c r="P218" s="165">
        <f t="shared" si="3"/>
        <v>0.12077294685990338</v>
      </c>
    </row>
    <row r="219" spans="1:16" x14ac:dyDescent="0.2">
      <c r="A219" s="71" t="s">
        <v>152</v>
      </c>
      <c r="B219" s="72" t="s">
        <v>591</v>
      </c>
      <c r="C219" s="71">
        <v>58085</v>
      </c>
      <c r="D219" s="73" t="s">
        <v>592</v>
      </c>
      <c r="E219" s="74">
        <v>11.0854</v>
      </c>
      <c r="F219" s="75">
        <v>396</v>
      </c>
      <c r="G219" s="75">
        <v>349</v>
      </c>
      <c r="H219" s="72" t="s">
        <v>155</v>
      </c>
      <c r="I219" s="75">
        <v>933</v>
      </c>
      <c r="J219" s="72">
        <v>0</v>
      </c>
      <c r="K219" s="71">
        <v>0</v>
      </c>
      <c r="L219" s="71">
        <v>0</v>
      </c>
      <c r="M219" s="71">
        <v>3</v>
      </c>
      <c r="P219" s="165">
        <f t="shared" si="3"/>
        <v>0.11868686868686869</v>
      </c>
    </row>
    <row r="220" spans="1:16" x14ac:dyDescent="0.2">
      <c r="A220" s="71" t="s">
        <v>152</v>
      </c>
      <c r="B220" s="72" t="s">
        <v>593</v>
      </c>
      <c r="C220" s="71">
        <v>58086</v>
      </c>
      <c r="D220" s="73" t="s">
        <v>594</v>
      </c>
      <c r="E220" s="74">
        <v>39.716099999999997</v>
      </c>
      <c r="F220" s="75">
        <v>15576</v>
      </c>
      <c r="G220" s="75">
        <v>17390</v>
      </c>
      <c r="H220" s="72" t="s">
        <v>428</v>
      </c>
      <c r="I220" s="75">
        <v>680</v>
      </c>
      <c r="J220" s="72">
        <v>0</v>
      </c>
      <c r="K220" s="71">
        <v>0</v>
      </c>
      <c r="L220" s="71">
        <v>0</v>
      </c>
      <c r="M220" s="71">
        <v>2</v>
      </c>
      <c r="P220" s="165">
        <f t="shared" si="3"/>
        <v>-0.11646122239342578</v>
      </c>
    </row>
    <row r="221" spans="1:16" x14ac:dyDescent="0.2">
      <c r="A221" s="71" t="s">
        <v>152</v>
      </c>
      <c r="B221" s="72" t="s">
        <v>595</v>
      </c>
      <c r="C221" s="71">
        <v>58087</v>
      </c>
      <c r="D221" s="73" t="s">
        <v>596</v>
      </c>
      <c r="E221" s="74">
        <v>8.4071999999999996</v>
      </c>
      <c r="F221" s="75">
        <v>280</v>
      </c>
      <c r="G221" s="75">
        <v>259</v>
      </c>
      <c r="H221" s="72" t="s">
        <v>277</v>
      </c>
      <c r="I221" s="75">
        <v>520</v>
      </c>
      <c r="J221" s="72">
        <v>0</v>
      </c>
      <c r="K221" s="71">
        <v>0</v>
      </c>
      <c r="L221" s="71">
        <v>0</v>
      </c>
      <c r="M221" s="71">
        <v>3</v>
      </c>
      <c r="P221" s="165">
        <f t="shared" si="3"/>
        <v>7.4999999999999997E-2</v>
      </c>
    </row>
    <row r="222" spans="1:16" x14ac:dyDescent="0.2">
      <c r="A222" s="71" t="s">
        <v>152</v>
      </c>
      <c r="B222" s="72" t="s">
        <v>597</v>
      </c>
      <c r="C222" s="71">
        <v>58088</v>
      </c>
      <c r="D222" s="73" t="s">
        <v>598</v>
      </c>
      <c r="E222" s="74">
        <v>28.264600000000002</v>
      </c>
      <c r="F222" s="75">
        <v>10819</v>
      </c>
      <c r="G222" s="75">
        <v>12076</v>
      </c>
      <c r="H222" s="72" t="s">
        <v>428</v>
      </c>
      <c r="I222" s="75">
        <v>768</v>
      </c>
      <c r="J222" s="72">
        <v>0</v>
      </c>
      <c r="K222" s="71">
        <v>0</v>
      </c>
      <c r="L222" s="71">
        <v>0</v>
      </c>
      <c r="M222" s="71">
        <v>2</v>
      </c>
      <c r="P222" s="165">
        <f t="shared" si="3"/>
        <v>-0.11618449024863665</v>
      </c>
    </row>
    <row r="223" spans="1:16" x14ac:dyDescent="0.2">
      <c r="A223" s="71" t="s">
        <v>152</v>
      </c>
      <c r="B223" s="72" t="s">
        <v>599</v>
      </c>
      <c r="C223" s="71">
        <v>58089</v>
      </c>
      <c r="D223" s="73" t="s">
        <v>600</v>
      </c>
      <c r="E223" s="74">
        <v>9.5724</v>
      </c>
      <c r="F223" s="75">
        <v>1028</v>
      </c>
      <c r="G223" s="75">
        <v>934</v>
      </c>
      <c r="H223" s="72" t="s">
        <v>277</v>
      </c>
      <c r="I223" s="75">
        <v>664</v>
      </c>
      <c r="J223" s="72">
        <v>0</v>
      </c>
      <c r="K223" s="71">
        <v>0</v>
      </c>
      <c r="L223" s="71">
        <v>0</v>
      </c>
      <c r="M223" s="71">
        <v>3</v>
      </c>
      <c r="P223" s="165">
        <f t="shared" si="3"/>
        <v>9.1439688715953302E-2</v>
      </c>
    </row>
    <row r="224" spans="1:16" x14ac:dyDescent="0.2">
      <c r="A224" s="71" t="s">
        <v>152</v>
      </c>
      <c r="B224" s="72" t="s">
        <v>601</v>
      </c>
      <c r="C224" s="71">
        <v>58090</v>
      </c>
      <c r="D224" s="73" t="s">
        <v>602</v>
      </c>
      <c r="E224" s="74">
        <v>10.350099999999999</v>
      </c>
      <c r="F224" s="75">
        <v>749</v>
      </c>
      <c r="G224" s="75">
        <v>649</v>
      </c>
      <c r="H224" s="72" t="s">
        <v>277</v>
      </c>
      <c r="I224" s="75">
        <v>697</v>
      </c>
      <c r="J224" s="72">
        <v>0</v>
      </c>
      <c r="K224" s="71">
        <v>0</v>
      </c>
      <c r="L224" s="71">
        <v>0</v>
      </c>
      <c r="M224" s="71">
        <v>3</v>
      </c>
      <c r="P224" s="165">
        <f t="shared" si="3"/>
        <v>0.13351134846461948</v>
      </c>
    </row>
    <row r="225" spans="1:16" x14ac:dyDescent="0.2">
      <c r="A225" s="71" t="s">
        <v>152</v>
      </c>
      <c r="B225" s="72" t="s">
        <v>603</v>
      </c>
      <c r="C225" s="71">
        <v>58091</v>
      </c>
      <c r="D225" s="73" t="s">
        <v>604</v>
      </c>
      <c r="E225" s="74">
        <v>1287.2412999999999</v>
      </c>
      <c r="F225" s="75">
        <v>2617175</v>
      </c>
      <c r="G225" s="75">
        <v>2749031</v>
      </c>
      <c r="H225" s="72" t="s">
        <v>224</v>
      </c>
      <c r="I225" s="75">
        <v>20</v>
      </c>
      <c r="J225" s="72">
        <v>1</v>
      </c>
      <c r="K225" s="71">
        <v>0</v>
      </c>
      <c r="L225" s="71">
        <v>1</v>
      </c>
      <c r="M225" s="71">
        <v>1</v>
      </c>
      <c r="P225" s="165">
        <f t="shared" si="3"/>
        <v>-5.0381040625865674E-2</v>
      </c>
    </row>
    <row r="226" spans="1:16" x14ac:dyDescent="0.2">
      <c r="A226" s="71" t="s">
        <v>152</v>
      </c>
      <c r="B226" s="72" t="s">
        <v>605</v>
      </c>
      <c r="C226" s="71">
        <v>58092</v>
      </c>
      <c r="D226" s="73" t="s">
        <v>606</v>
      </c>
      <c r="E226" s="74">
        <v>8.5015999999999998</v>
      </c>
      <c r="F226" s="75">
        <v>1392</v>
      </c>
      <c r="G226" s="75">
        <v>1256</v>
      </c>
      <c r="H226" s="72" t="s">
        <v>277</v>
      </c>
      <c r="I226" s="75">
        <v>523</v>
      </c>
      <c r="J226" s="72">
        <v>0</v>
      </c>
      <c r="K226" s="71">
        <v>0</v>
      </c>
      <c r="L226" s="71">
        <v>0</v>
      </c>
      <c r="M226" s="71">
        <v>3</v>
      </c>
      <c r="P226" s="165">
        <f t="shared" si="3"/>
        <v>9.7701149425287362E-2</v>
      </c>
    </row>
    <row r="227" spans="1:16" x14ac:dyDescent="0.2">
      <c r="A227" s="71" t="s">
        <v>152</v>
      </c>
      <c r="B227" s="72" t="s">
        <v>607</v>
      </c>
      <c r="C227" s="71">
        <v>58093</v>
      </c>
      <c r="D227" s="73" t="s">
        <v>608</v>
      </c>
      <c r="E227" s="74">
        <v>28.558700000000002</v>
      </c>
      <c r="F227" s="75">
        <v>6668</v>
      </c>
      <c r="G227" s="75">
        <v>7403</v>
      </c>
      <c r="H227" s="72" t="s">
        <v>155</v>
      </c>
      <c r="I227" s="75">
        <v>260</v>
      </c>
      <c r="J227" s="72">
        <v>0</v>
      </c>
      <c r="K227" s="71">
        <v>0</v>
      </c>
      <c r="L227" s="71">
        <v>0</v>
      </c>
      <c r="M227" s="71">
        <v>3</v>
      </c>
      <c r="P227" s="165">
        <f t="shared" si="3"/>
        <v>-0.11022795440911817</v>
      </c>
    </row>
    <row r="228" spans="1:16" x14ac:dyDescent="0.2">
      <c r="A228" s="71" t="s">
        <v>152</v>
      </c>
      <c r="B228" s="72" t="s">
        <v>609</v>
      </c>
      <c r="C228" s="71">
        <v>58094</v>
      </c>
      <c r="D228" s="73" t="s">
        <v>610</v>
      </c>
      <c r="E228" s="74">
        <v>8.3046000000000006</v>
      </c>
      <c r="F228" s="75">
        <v>936</v>
      </c>
      <c r="G228" s="75">
        <v>839</v>
      </c>
      <c r="H228" s="72" t="s">
        <v>277</v>
      </c>
      <c r="I228" s="75">
        <v>434</v>
      </c>
      <c r="J228" s="72">
        <v>0</v>
      </c>
      <c r="K228" s="71">
        <v>0</v>
      </c>
      <c r="L228" s="71">
        <v>0</v>
      </c>
      <c r="M228" s="71">
        <v>3</v>
      </c>
      <c r="P228" s="165">
        <f t="shared" si="3"/>
        <v>0.10363247863247864</v>
      </c>
    </row>
    <row r="229" spans="1:16" x14ac:dyDescent="0.2">
      <c r="A229" s="71" t="s">
        <v>152</v>
      </c>
      <c r="B229" s="72" t="s">
        <v>611</v>
      </c>
      <c r="C229" s="71">
        <v>58095</v>
      </c>
      <c r="D229" s="73" t="s">
        <v>612</v>
      </c>
      <c r="E229" s="74">
        <v>35.450099999999999</v>
      </c>
      <c r="F229" s="75">
        <v>1553</v>
      </c>
      <c r="G229" s="75">
        <v>1457</v>
      </c>
      <c r="H229" s="72" t="s">
        <v>155</v>
      </c>
      <c r="I229" s="75">
        <v>420</v>
      </c>
      <c r="J229" s="72">
        <v>0</v>
      </c>
      <c r="K229" s="71">
        <v>0</v>
      </c>
      <c r="L229" s="71">
        <v>0</v>
      </c>
      <c r="M229" s="71">
        <v>3</v>
      </c>
      <c r="P229" s="165">
        <f t="shared" si="3"/>
        <v>6.1815840309079204E-2</v>
      </c>
    </row>
    <row r="230" spans="1:16" x14ac:dyDescent="0.2">
      <c r="A230" s="71" t="s">
        <v>152</v>
      </c>
      <c r="B230" s="72" t="s">
        <v>613</v>
      </c>
      <c r="C230" s="71">
        <v>58096</v>
      </c>
      <c r="D230" s="73" t="s">
        <v>614</v>
      </c>
      <c r="E230" s="74">
        <v>42.528700000000001</v>
      </c>
      <c r="F230" s="75">
        <v>2984</v>
      </c>
      <c r="G230" s="75">
        <v>2789</v>
      </c>
      <c r="H230" s="72" t="s">
        <v>277</v>
      </c>
      <c r="I230" s="75">
        <v>651</v>
      </c>
      <c r="J230" s="72">
        <v>0</v>
      </c>
      <c r="K230" s="71">
        <v>0</v>
      </c>
      <c r="L230" s="71">
        <v>0</v>
      </c>
      <c r="M230" s="71">
        <v>3</v>
      </c>
      <c r="P230" s="165">
        <f t="shared" si="3"/>
        <v>6.5348525469168903E-2</v>
      </c>
    </row>
    <row r="231" spans="1:16" x14ac:dyDescent="0.2">
      <c r="A231" s="71" t="s">
        <v>152</v>
      </c>
      <c r="B231" s="72" t="s">
        <v>615</v>
      </c>
      <c r="C231" s="71">
        <v>58097</v>
      </c>
      <c r="D231" s="73" t="s">
        <v>616</v>
      </c>
      <c r="E231" s="74">
        <v>48.905700000000003</v>
      </c>
      <c r="F231" s="75">
        <v>17403</v>
      </c>
      <c r="G231" s="75">
        <v>18531</v>
      </c>
      <c r="H231" s="72" t="s">
        <v>428</v>
      </c>
      <c r="I231" s="75">
        <v>7</v>
      </c>
      <c r="J231" s="72">
        <v>1</v>
      </c>
      <c r="K231" s="71">
        <v>0</v>
      </c>
      <c r="L231" s="71">
        <v>1</v>
      </c>
      <c r="M231" s="71">
        <v>2</v>
      </c>
      <c r="P231" s="165">
        <f t="shared" si="3"/>
        <v>-6.4816410963626961E-2</v>
      </c>
    </row>
    <row r="232" spans="1:16" x14ac:dyDescent="0.2">
      <c r="A232" s="71" t="s">
        <v>152</v>
      </c>
      <c r="B232" s="72" t="s">
        <v>617</v>
      </c>
      <c r="C232" s="71">
        <v>58098</v>
      </c>
      <c r="D232" s="73" t="s">
        <v>618</v>
      </c>
      <c r="E232" s="74">
        <v>21.3566</v>
      </c>
      <c r="F232" s="75">
        <v>4488</v>
      </c>
      <c r="G232" s="75">
        <v>4945</v>
      </c>
      <c r="H232" s="72" t="s">
        <v>155</v>
      </c>
      <c r="I232" s="75">
        <v>400</v>
      </c>
      <c r="J232" s="72">
        <v>0</v>
      </c>
      <c r="K232" s="71">
        <v>0</v>
      </c>
      <c r="L232" s="71">
        <v>0</v>
      </c>
      <c r="M232" s="71">
        <v>3</v>
      </c>
      <c r="P232" s="165">
        <f t="shared" si="3"/>
        <v>-0.10182709447415329</v>
      </c>
    </row>
    <row r="233" spans="1:16" x14ac:dyDescent="0.2">
      <c r="A233" s="71" t="s">
        <v>152</v>
      </c>
      <c r="B233" s="72" t="s">
        <v>619</v>
      </c>
      <c r="C233" s="71">
        <v>58099</v>
      </c>
      <c r="D233" s="73" t="s">
        <v>620</v>
      </c>
      <c r="E233" s="74">
        <v>43.893500000000003</v>
      </c>
      <c r="F233" s="75">
        <v>3702</v>
      </c>
      <c r="G233" s="75">
        <v>3504</v>
      </c>
      <c r="H233" s="72" t="s">
        <v>155</v>
      </c>
      <c r="I233" s="75">
        <v>420</v>
      </c>
      <c r="J233" s="72">
        <v>0</v>
      </c>
      <c r="K233" s="71">
        <v>0</v>
      </c>
      <c r="L233" s="71">
        <v>0</v>
      </c>
      <c r="M233" s="71">
        <v>3</v>
      </c>
      <c r="P233" s="165">
        <f t="shared" si="3"/>
        <v>5.3484602917341979E-2</v>
      </c>
    </row>
    <row r="234" spans="1:16" x14ac:dyDescent="0.2">
      <c r="A234" s="71" t="s">
        <v>152</v>
      </c>
      <c r="B234" s="72" t="s">
        <v>621</v>
      </c>
      <c r="C234" s="71">
        <v>58100</v>
      </c>
      <c r="D234" s="73" t="s">
        <v>622</v>
      </c>
      <c r="E234" s="74">
        <v>12.661899999999999</v>
      </c>
      <c r="F234" s="75">
        <v>3366</v>
      </c>
      <c r="G234" s="75">
        <v>3075</v>
      </c>
      <c r="H234" s="72" t="s">
        <v>155</v>
      </c>
      <c r="I234" s="75">
        <v>655</v>
      </c>
      <c r="J234" s="72">
        <v>0</v>
      </c>
      <c r="K234" s="71">
        <v>0</v>
      </c>
      <c r="L234" s="71">
        <v>0</v>
      </c>
      <c r="M234" s="71">
        <v>3</v>
      </c>
      <c r="P234" s="165">
        <f t="shared" si="3"/>
        <v>8.6452762923351162E-2</v>
      </c>
    </row>
    <row r="235" spans="1:16" x14ac:dyDescent="0.2">
      <c r="A235" s="71" t="s">
        <v>152</v>
      </c>
      <c r="B235" s="72" t="s">
        <v>623</v>
      </c>
      <c r="C235" s="71">
        <v>58101</v>
      </c>
      <c r="D235" s="73" t="s">
        <v>624</v>
      </c>
      <c r="E235" s="74">
        <v>11.159700000000001</v>
      </c>
      <c r="F235" s="75">
        <v>184</v>
      </c>
      <c r="G235" s="75">
        <v>166</v>
      </c>
      <c r="H235" s="72" t="s">
        <v>277</v>
      </c>
      <c r="I235" s="75">
        <v>908</v>
      </c>
      <c r="J235" s="72">
        <v>0</v>
      </c>
      <c r="K235" s="71">
        <v>0</v>
      </c>
      <c r="L235" s="71">
        <v>0</v>
      </c>
      <c r="M235" s="71">
        <v>3</v>
      </c>
      <c r="P235" s="165">
        <f t="shared" si="3"/>
        <v>9.7826086956521743E-2</v>
      </c>
    </row>
    <row r="236" spans="1:16" x14ac:dyDescent="0.2">
      <c r="A236" s="71" t="s">
        <v>152</v>
      </c>
      <c r="B236" s="72" t="s">
        <v>625</v>
      </c>
      <c r="C236" s="71">
        <v>58102</v>
      </c>
      <c r="D236" s="73" t="s">
        <v>626</v>
      </c>
      <c r="E236" s="74">
        <v>60.8581</v>
      </c>
      <c r="F236" s="75">
        <v>9101</v>
      </c>
      <c r="G236" s="75">
        <v>8983</v>
      </c>
      <c r="H236" s="72" t="s">
        <v>277</v>
      </c>
      <c r="I236" s="75">
        <v>668</v>
      </c>
      <c r="J236" s="72">
        <v>0</v>
      </c>
      <c r="K236" s="71">
        <v>0</v>
      </c>
      <c r="L236" s="71">
        <v>0</v>
      </c>
      <c r="M236" s="71">
        <v>2</v>
      </c>
      <c r="P236" s="165">
        <f t="shared" si="3"/>
        <v>1.2965608174925832E-2</v>
      </c>
    </row>
    <row r="237" spans="1:16" x14ac:dyDescent="0.2">
      <c r="A237" s="71" t="s">
        <v>152</v>
      </c>
      <c r="B237" s="72" t="s">
        <v>627</v>
      </c>
      <c r="C237" s="71">
        <v>58103</v>
      </c>
      <c r="D237" s="73" t="s">
        <v>628</v>
      </c>
      <c r="E237" s="74">
        <v>63.231299999999997</v>
      </c>
      <c r="F237" s="75">
        <v>9066</v>
      </c>
      <c r="G237" s="75">
        <v>8538</v>
      </c>
      <c r="H237" s="72" t="s">
        <v>277</v>
      </c>
      <c r="I237" s="75">
        <v>408</v>
      </c>
      <c r="J237" s="72">
        <v>0</v>
      </c>
      <c r="K237" s="71">
        <v>0</v>
      </c>
      <c r="L237" s="71">
        <v>0</v>
      </c>
      <c r="M237" s="71">
        <v>2</v>
      </c>
      <c r="P237" s="165">
        <f t="shared" si="3"/>
        <v>5.823957643944408E-2</v>
      </c>
    </row>
    <row r="238" spans="1:16" x14ac:dyDescent="0.2">
      <c r="A238" s="71" t="s">
        <v>152</v>
      </c>
      <c r="B238" s="72" t="s">
        <v>629</v>
      </c>
      <c r="C238" s="71">
        <v>58104</v>
      </c>
      <c r="D238" s="73" t="s">
        <v>630</v>
      </c>
      <c r="E238" s="74">
        <v>68.644000000000005</v>
      </c>
      <c r="F238" s="75">
        <v>52910</v>
      </c>
      <c r="G238" s="75">
        <v>55176</v>
      </c>
      <c r="H238" s="72" t="s">
        <v>155</v>
      </c>
      <c r="I238" s="75">
        <v>235</v>
      </c>
      <c r="J238" s="72">
        <v>0</v>
      </c>
      <c r="K238" s="71">
        <v>0</v>
      </c>
      <c r="L238" s="71">
        <v>0</v>
      </c>
      <c r="M238" s="71">
        <v>2</v>
      </c>
      <c r="P238" s="165">
        <f t="shared" si="3"/>
        <v>-4.282744282744283E-2</v>
      </c>
    </row>
    <row r="239" spans="1:16" x14ac:dyDescent="0.2">
      <c r="A239" s="71" t="s">
        <v>152</v>
      </c>
      <c r="B239" s="72" t="s">
        <v>631</v>
      </c>
      <c r="C239" s="71">
        <v>58105</v>
      </c>
      <c r="D239" s="73" t="s">
        <v>632</v>
      </c>
      <c r="E239" s="74">
        <v>168.2671</v>
      </c>
      <c r="F239" s="75">
        <v>5147</v>
      </c>
      <c r="G239" s="75">
        <v>4789</v>
      </c>
      <c r="H239" s="72" t="s">
        <v>428</v>
      </c>
      <c r="I239" s="75">
        <v>484</v>
      </c>
      <c r="J239" s="72">
        <v>0</v>
      </c>
      <c r="K239" s="71">
        <v>0</v>
      </c>
      <c r="L239" s="71">
        <v>1</v>
      </c>
      <c r="M239" s="71">
        <v>3</v>
      </c>
      <c r="P239" s="165">
        <f t="shared" si="3"/>
        <v>6.9555080629492907E-2</v>
      </c>
    </row>
    <row r="240" spans="1:16" x14ac:dyDescent="0.2">
      <c r="A240" s="71" t="s">
        <v>152</v>
      </c>
      <c r="B240" s="72" t="s">
        <v>633</v>
      </c>
      <c r="C240" s="71">
        <v>58106</v>
      </c>
      <c r="D240" s="73" t="s">
        <v>634</v>
      </c>
      <c r="E240" s="74">
        <v>10.779299999999999</v>
      </c>
      <c r="F240" s="75">
        <v>1071</v>
      </c>
      <c r="G240" s="75">
        <v>1079</v>
      </c>
      <c r="H240" s="72" t="s">
        <v>155</v>
      </c>
      <c r="I240" s="75">
        <v>179</v>
      </c>
      <c r="J240" s="72">
        <v>0</v>
      </c>
      <c r="K240" s="71">
        <v>0</v>
      </c>
      <c r="L240" s="71">
        <v>0</v>
      </c>
      <c r="M240" s="71">
        <v>3</v>
      </c>
      <c r="P240" s="165">
        <f t="shared" si="3"/>
        <v>-7.4696545284780582E-3</v>
      </c>
    </row>
    <row r="241" spans="1:16" x14ac:dyDescent="0.2">
      <c r="A241" s="71" t="s">
        <v>152</v>
      </c>
      <c r="B241" s="72" t="s">
        <v>635</v>
      </c>
      <c r="C241" s="71">
        <v>58107</v>
      </c>
      <c r="D241" s="73" t="s">
        <v>636</v>
      </c>
      <c r="E241" s="74">
        <v>38.986199999999997</v>
      </c>
      <c r="F241" s="75">
        <v>5274</v>
      </c>
      <c r="G241" s="75">
        <v>5832</v>
      </c>
      <c r="H241" s="72" t="s">
        <v>155</v>
      </c>
      <c r="I241" s="75">
        <v>220</v>
      </c>
      <c r="J241" s="72">
        <v>0</v>
      </c>
      <c r="K241" s="71">
        <v>0</v>
      </c>
      <c r="L241" s="71">
        <v>0</v>
      </c>
      <c r="M241" s="71">
        <v>3</v>
      </c>
      <c r="P241" s="165">
        <f t="shared" si="3"/>
        <v>-0.10580204778156997</v>
      </c>
    </row>
    <row r="242" spans="1:16" x14ac:dyDescent="0.2">
      <c r="A242" s="71" t="s">
        <v>152</v>
      </c>
      <c r="B242" s="72" t="s">
        <v>637</v>
      </c>
      <c r="C242" s="71">
        <v>58108</v>
      </c>
      <c r="D242" s="73" t="s">
        <v>638</v>
      </c>
      <c r="E242" s="74">
        <v>52.939599999999999</v>
      </c>
      <c r="F242" s="75">
        <v>306</v>
      </c>
      <c r="G242" s="75">
        <v>248</v>
      </c>
      <c r="H242" s="72" t="s">
        <v>277</v>
      </c>
      <c r="I242" s="75">
        <v>825</v>
      </c>
      <c r="J242" s="72">
        <v>0</v>
      </c>
      <c r="K242" s="71">
        <v>0</v>
      </c>
      <c r="L242" s="71">
        <v>0</v>
      </c>
      <c r="M242" s="71">
        <v>3</v>
      </c>
      <c r="P242" s="165">
        <f t="shared" si="3"/>
        <v>0.18954248366013071</v>
      </c>
    </row>
    <row r="243" spans="1:16" x14ac:dyDescent="0.2">
      <c r="A243" s="71" t="s">
        <v>152</v>
      </c>
      <c r="B243" s="72" t="s">
        <v>639</v>
      </c>
      <c r="C243" s="71">
        <v>58109</v>
      </c>
      <c r="D243" s="73" t="s">
        <v>640</v>
      </c>
      <c r="E243" s="74">
        <v>16.718299999999999</v>
      </c>
      <c r="F243" s="75">
        <v>317</v>
      </c>
      <c r="G243" s="75">
        <v>298</v>
      </c>
      <c r="H243" s="72" t="s">
        <v>277</v>
      </c>
      <c r="I243" s="75">
        <v>874</v>
      </c>
      <c r="J243" s="72">
        <v>0</v>
      </c>
      <c r="K243" s="71">
        <v>0</v>
      </c>
      <c r="L243" s="71">
        <v>0</v>
      </c>
      <c r="M243" s="71">
        <v>3</v>
      </c>
      <c r="P243" s="165">
        <f t="shared" si="3"/>
        <v>5.993690851735016E-2</v>
      </c>
    </row>
    <row r="244" spans="1:16" x14ac:dyDescent="0.2">
      <c r="A244" s="71" t="s">
        <v>152</v>
      </c>
      <c r="B244" s="72" t="s">
        <v>641</v>
      </c>
      <c r="C244" s="71">
        <v>58110</v>
      </c>
      <c r="D244" s="73" t="s">
        <v>642</v>
      </c>
      <c r="E244" s="74">
        <v>40.9131</v>
      </c>
      <c r="F244" s="75">
        <v>14975</v>
      </c>
      <c r="G244" s="75">
        <v>15698</v>
      </c>
      <c r="H244" s="72" t="s">
        <v>155</v>
      </c>
      <c r="I244" s="75">
        <v>303</v>
      </c>
      <c r="J244" s="72">
        <v>0</v>
      </c>
      <c r="K244" s="71">
        <v>0</v>
      </c>
      <c r="L244" s="71">
        <v>0</v>
      </c>
      <c r="M244" s="71">
        <v>2</v>
      </c>
      <c r="P244" s="165">
        <f t="shared" si="3"/>
        <v>-4.8280467445742901E-2</v>
      </c>
    </row>
    <row r="245" spans="1:16" x14ac:dyDescent="0.2">
      <c r="A245" s="71" t="s">
        <v>152</v>
      </c>
      <c r="B245" s="72" t="s">
        <v>643</v>
      </c>
      <c r="C245" s="71">
        <v>58111</v>
      </c>
      <c r="D245" s="73" t="s">
        <v>644</v>
      </c>
      <c r="E245" s="74">
        <v>118.2667</v>
      </c>
      <c r="F245" s="75">
        <v>52295</v>
      </c>
      <c r="G245" s="75">
        <v>52472</v>
      </c>
      <c r="H245" s="72" t="s">
        <v>428</v>
      </c>
      <c r="I245" s="75">
        <v>332</v>
      </c>
      <c r="J245" s="72">
        <v>0</v>
      </c>
      <c r="K245" s="71">
        <v>0</v>
      </c>
      <c r="L245" s="71">
        <v>0</v>
      </c>
      <c r="M245" s="71">
        <v>2</v>
      </c>
      <c r="P245" s="165">
        <f t="shared" si="3"/>
        <v>-3.3846448035185009E-3</v>
      </c>
    </row>
    <row r="246" spans="1:16" x14ac:dyDescent="0.2">
      <c r="A246" s="71" t="s">
        <v>152</v>
      </c>
      <c r="B246" s="72" t="s">
        <v>645</v>
      </c>
      <c r="C246" s="71">
        <v>58112</v>
      </c>
      <c r="D246" s="73" t="s">
        <v>646</v>
      </c>
      <c r="E246" s="74">
        <v>35.9435</v>
      </c>
      <c r="F246" s="75">
        <v>3937</v>
      </c>
      <c r="G246" s="75">
        <v>3624</v>
      </c>
      <c r="H246" s="72" t="s">
        <v>277</v>
      </c>
      <c r="I246" s="75">
        <v>300</v>
      </c>
      <c r="J246" s="72">
        <v>0</v>
      </c>
      <c r="K246" s="71">
        <v>0</v>
      </c>
      <c r="L246" s="71">
        <v>0</v>
      </c>
      <c r="M246" s="71">
        <v>3</v>
      </c>
      <c r="P246" s="165">
        <f t="shared" si="3"/>
        <v>7.9502159004318007E-2</v>
      </c>
    </row>
    <row r="247" spans="1:16" x14ac:dyDescent="0.2">
      <c r="A247" s="71" t="s">
        <v>152</v>
      </c>
      <c r="B247" s="72" t="s">
        <v>647</v>
      </c>
      <c r="C247" s="71">
        <v>58113</v>
      </c>
      <c r="D247" s="73" t="s">
        <v>648</v>
      </c>
      <c r="E247" s="74">
        <v>12.5375</v>
      </c>
      <c r="F247" s="75">
        <v>177</v>
      </c>
      <c r="G247" s="75">
        <v>165</v>
      </c>
      <c r="H247" s="72" t="s">
        <v>277</v>
      </c>
      <c r="I247" s="75">
        <v>757</v>
      </c>
      <c r="J247" s="72">
        <v>0</v>
      </c>
      <c r="K247" s="71">
        <v>0</v>
      </c>
      <c r="L247" s="71">
        <v>0</v>
      </c>
      <c r="M247" s="71">
        <v>3</v>
      </c>
      <c r="P247" s="165">
        <f t="shared" si="3"/>
        <v>6.7796610169491525E-2</v>
      </c>
    </row>
    <row r="248" spans="1:16" x14ac:dyDescent="0.2">
      <c r="A248" s="71" t="s">
        <v>152</v>
      </c>
      <c r="B248" s="72" t="s">
        <v>649</v>
      </c>
      <c r="C248" s="71">
        <v>58114</v>
      </c>
      <c r="D248" s="73" t="s">
        <v>650</v>
      </c>
      <c r="E248" s="74">
        <v>28.0351</v>
      </c>
      <c r="F248" s="75">
        <v>16922</v>
      </c>
      <c r="G248" s="75">
        <v>18344</v>
      </c>
      <c r="H248" s="72" t="s">
        <v>155</v>
      </c>
      <c r="I248" s="75">
        <v>303</v>
      </c>
      <c r="J248" s="72">
        <v>0</v>
      </c>
      <c r="K248" s="71">
        <v>0</v>
      </c>
      <c r="L248" s="71">
        <v>0</v>
      </c>
      <c r="M248" s="71">
        <v>2</v>
      </c>
      <c r="P248" s="165">
        <f t="shared" si="3"/>
        <v>-8.4032620257652763E-2</v>
      </c>
    </row>
    <row r="249" spans="1:16" x14ac:dyDescent="0.2">
      <c r="A249" s="71" t="s">
        <v>152</v>
      </c>
      <c r="B249" s="72" t="s">
        <v>651</v>
      </c>
      <c r="C249" s="71">
        <v>58115</v>
      </c>
      <c r="D249" s="73" t="s">
        <v>652</v>
      </c>
      <c r="E249" s="74">
        <v>22.4985</v>
      </c>
      <c r="F249" s="75">
        <v>12893</v>
      </c>
      <c r="G249" s="75">
        <v>13200</v>
      </c>
      <c r="H249" s="72" t="s">
        <v>428</v>
      </c>
      <c r="I249" s="75">
        <v>350</v>
      </c>
      <c r="J249" s="72">
        <v>0</v>
      </c>
      <c r="K249" s="71">
        <v>0</v>
      </c>
      <c r="L249" s="71">
        <v>0</v>
      </c>
      <c r="M249" s="71">
        <v>2</v>
      </c>
      <c r="P249" s="165">
        <f t="shared" si="3"/>
        <v>-2.3811370511130071E-2</v>
      </c>
    </row>
    <row r="250" spans="1:16" x14ac:dyDescent="0.2">
      <c r="A250" s="71" t="s">
        <v>152</v>
      </c>
      <c r="B250" s="72" t="s">
        <v>653</v>
      </c>
      <c r="C250" s="71">
        <v>58116</v>
      </c>
      <c r="D250" s="73" t="s">
        <v>654</v>
      </c>
      <c r="E250" s="74">
        <v>25.951499999999999</v>
      </c>
      <c r="F250" s="75">
        <v>37293</v>
      </c>
      <c r="G250" s="75">
        <v>40593</v>
      </c>
      <c r="H250" s="72" t="s">
        <v>428</v>
      </c>
      <c r="I250" s="75">
        <v>2</v>
      </c>
      <c r="J250" s="72">
        <v>1</v>
      </c>
      <c r="K250" s="71">
        <v>0</v>
      </c>
      <c r="L250" s="71">
        <v>1</v>
      </c>
      <c r="M250" s="71">
        <v>2</v>
      </c>
      <c r="P250" s="165">
        <f t="shared" si="3"/>
        <v>-8.8488456278658187E-2</v>
      </c>
    </row>
    <row r="251" spans="1:16" x14ac:dyDescent="0.2">
      <c r="A251" s="71" t="s">
        <v>152</v>
      </c>
      <c r="B251" s="72" t="s">
        <v>655</v>
      </c>
      <c r="C251" s="71">
        <v>58117</v>
      </c>
      <c r="D251" s="73" t="s">
        <v>656</v>
      </c>
      <c r="E251" s="74">
        <v>72.068399999999997</v>
      </c>
      <c r="F251" s="75">
        <v>44202</v>
      </c>
      <c r="G251" s="75">
        <v>48864</v>
      </c>
      <c r="H251" s="72" t="s">
        <v>224</v>
      </c>
      <c r="I251" s="75">
        <v>37</v>
      </c>
      <c r="J251" s="72">
        <v>1</v>
      </c>
      <c r="K251" s="71">
        <v>0</v>
      </c>
      <c r="L251" s="71">
        <v>1</v>
      </c>
      <c r="M251" s="71">
        <v>2</v>
      </c>
      <c r="P251" s="165">
        <f t="shared" si="3"/>
        <v>-0.10547034070856523</v>
      </c>
    </row>
    <row r="252" spans="1:16" x14ac:dyDescent="0.2">
      <c r="A252" s="71" t="s">
        <v>152</v>
      </c>
      <c r="B252" s="72" t="s">
        <v>657</v>
      </c>
      <c r="C252" s="71">
        <v>58118</v>
      </c>
      <c r="D252" s="73" t="s">
        <v>658</v>
      </c>
      <c r="E252" s="74">
        <v>12.998100000000001</v>
      </c>
      <c r="F252" s="75">
        <v>37235</v>
      </c>
      <c r="G252" s="75">
        <v>38519</v>
      </c>
      <c r="H252" s="72" t="s">
        <v>428</v>
      </c>
      <c r="I252" s="75">
        <v>124</v>
      </c>
      <c r="J252" s="72">
        <v>0</v>
      </c>
      <c r="K252" s="71">
        <v>0</v>
      </c>
      <c r="L252" s="71">
        <v>0</v>
      </c>
      <c r="M252" s="71">
        <v>2</v>
      </c>
      <c r="P252" s="165">
        <f t="shared" si="3"/>
        <v>-3.4483684705250435E-2</v>
      </c>
    </row>
    <row r="253" spans="1:16" x14ac:dyDescent="0.2">
      <c r="A253" s="71" t="s">
        <v>152</v>
      </c>
      <c r="B253" s="72" t="s">
        <v>659</v>
      </c>
      <c r="C253" s="71">
        <v>58119</v>
      </c>
      <c r="D253" s="73" t="s">
        <v>660</v>
      </c>
      <c r="E253" s="74">
        <v>23.6431</v>
      </c>
      <c r="F253" s="75">
        <v>13806</v>
      </c>
      <c r="G253" s="75">
        <v>15960</v>
      </c>
      <c r="H253" s="72" t="s">
        <v>155</v>
      </c>
      <c r="I253" s="75">
        <v>312</v>
      </c>
      <c r="J253" s="72">
        <v>0</v>
      </c>
      <c r="K253" s="71">
        <v>0</v>
      </c>
      <c r="L253" s="71">
        <v>0</v>
      </c>
      <c r="M253" s="71">
        <v>2</v>
      </c>
      <c r="P253" s="165">
        <f t="shared" si="3"/>
        <v>-0.15601912212081703</v>
      </c>
    </row>
    <row r="254" spans="1:16" x14ac:dyDescent="0.2">
      <c r="A254" s="71" t="s">
        <v>152</v>
      </c>
      <c r="B254" s="72" t="s">
        <v>661</v>
      </c>
      <c r="C254" s="71">
        <v>58120</v>
      </c>
      <c r="D254" s="73" t="s">
        <v>662</v>
      </c>
      <c r="E254" s="74">
        <v>213.89080000000001</v>
      </c>
      <c r="F254" s="75">
        <v>67626</v>
      </c>
      <c r="G254" s="75">
        <v>80738</v>
      </c>
      <c r="H254" s="72" t="s">
        <v>224</v>
      </c>
      <c r="I254" s="75">
        <v>1</v>
      </c>
      <c r="J254" s="72">
        <v>1</v>
      </c>
      <c r="K254" s="71">
        <v>0</v>
      </c>
      <c r="L254" s="71">
        <v>1</v>
      </c>
      <c r="M254" s="71">
        <v>2</v>
      </c>
      <c r="P254" s="165">
        <f t="shared" si="3"/>
        <v>-0.19388992399373023</v>
      </c>
    </row>
    <row r="255" spans="1:16" x14ac:dyDescent="0.2">
      <c r="A255" s="71" t="s">
        <v>152</v>
      </c>
      <c r="B255" s="72" t="s">
        <v>663</v>
      </c>
      <c r="C255" s="71">
        <v>58122</v>
      </c>
      <c r="D255" s="73" t="s">
        <v>664</v>
      </c>
      <c r="E255" s="74">
        <v>19.9404</v>
      </c>
      <c r="F255" s="75">
        <v>30572</v>
      </c>
      <c r="G255" s="75">
        <v>32491</v>
      </c>
      <c r="H255" s="72" t="s">
        <v>155</v>
      </c>
      <c r="I255" s="75">
        <v>130</v>
      </c>
      <c r="J255" s="72">
        <v>0</v>
      </c>
      <c r="K255" s="71">
        <v>0</v>
      </c>
      <c r="L255" s="71">
        <v>0</v>
      </c>
      <c r="M255" s="71">
        <v>2</v>
      </c>
      <c r="P255" s="165">
        <f t="shared" si="3"/>
        <v>-6.2769854769069738E-2</v>
      </c>
    </row>
    <row r="256" spans="1:16" x14ac:dyDescent="0.2">
      <c r="A256" s="71" t="s">
        <v>152</v>
      </c>
      <c r="B256" s="72" t="s">
        <v>665</v>
      </c>
      <c r="C256" s="71">
        <v>59001</v>
      </c>
      <c r="D256" s="73" t="s">
        <v>666</v>
      </c>
      <c r="E256" s="74">
        <v>178.12299999999999</v>
      </c>
      <c r="F256" s="75">
        <v>66979</v>
      </c>
      <c r="G256" s="75">
        <v>74119</v>
      </c>
      <c r="H256" s="72" t="s">
        <v>224</v>
      </c>
      <c r="I256" s="75">
        <v>80</v>
      </c>
      <c r="J256" s="72">
        <v>0</v>
      </c>
      <c r="K256" s="71">
        <v>0</v>
      </c>
      <c r="L256" s="71">
        <v>1</v>
      </c>
      <c r="M256" s="71">
        <v>2</v>
      </c>
      <c r="P256" s="165">
        <f t="shared" si="3"/>
        <v>-0.10660057630003433</v>
      </c>
    </row>
    <row r="257" spans="1:16" x14ac:dyDescent="0.2">
      <c r="A257" s="71" t="s">
        <v>152</v>
      </c>
      <c r="B257" s="72" t="s">
        <v>667</v>
      </c>
      <c r="C257" s="71">
        <v>59002</v>
      </c>
      <c r="D257" s="73" t="s">
        <v>668</v>
      </c>
      <c r="E257" s="74">
        <v>32.400300000000001</v>
      </c>
      <c r="F257" s="75">
        <v>1580</v>
      </c>
      <c r="G257" s="75">
        <v>1461</v>
      </c>
      <c r="H257" s="72" t="s">
        <v>155</v>
      </c>
      <c r="I257" s="75">
        <v>562</v>
      </c>
      <c r="J257" s="72">
        <v>0</v>
      </c>
      <c r="K257" s="71">
        <v>0</v>
      </c>
      <c r="L257" s="71">
        <v>0</v>
      </c>
      <c r="M257" s="71">
        <v>3</v>
      </c>
      <c r="P257" s="165">
        <f t="shared" si="3"/>
        <v>7.5316455696202531E-2</v>
      </c>
    </row>
    <row r="258" spans="1:16" x14ac:dyDescent="0.2">
      <c r="A258" s="71" t="s">
        <v>152</v>
      </c>
      <c r="B258" s="72" t="s">
        <v>669</v>
      </c>
      <c r="C258" s="71">
        <v>59003</v>
      </c>
      <c r="D258" s="73" t="s">
        <v>670</v>
      </c>
      <c r="E258" s="74">
        <v>38.382599999999996</v>
      </c>
      <c r="F258" s="75">
        <v>638</v>
      </c>
      <c r="G258" s="75">
        <v>561</v>
      </c>
      <c r="H258" s="72" t="s">
        <v>428</v>
      </c>
      <c r="I258" s="75">
        <v>647</v>
      </c>
      <c r="J258" s="72">
        <v>0</v>
      </c>
      <c r="K258" s="71">
        <v>0</v>
      </c>
      <c r="L258" s="71">
        <v>0</v>
      </c>
      <c r="M258" s="71">
        <v>3</v>
      </c>
      <c r="P258" s="165">
        <f t="shared" si="3"/>
        <v>0.1206896551724138</v>
      </c>
    </row>
    <row r="259" spans="1:16" x14ac:dyDescent="0.2">
      <c r="A259" s="71" t="s">
        <v>152</v>
      </c>
      <c r="B259" s="72" t="s">
        <v>671</v>
      </c>
      <c r="C259" s="71">
        <v>59004</v>
      </c>
      <c r="D259" s="73" t="s">
        <v>672</v>
      </c>
      <c r="E259" s="74">
        <v>29.704599999999999</v>
      </c>
      <c r="F259" s="75">
        <v>4401</v>
      </c>
      <c r="G259" s="75">
        <v>4160</v>
      </c>
      <c r="H259" s="72" t="s">
        <v>428</v>
      </c>
      <c r="I259" s="75">
        <v>134</v>
      </c>
      <c r="J259" s="72">
        <v>0</v>
      </c>
      <c r="K259" s="71">
        <v>0</v>
      </c>
      <c r="L259" s="71">
        <v>0</v>
      </c>
      <c r="M259" s="71">
        <v>3</v>
      </c>
      <c r="P259" s="165">
        <f t="shared" ref="P259:P322" si="4">(F259-G259)/F259</f>
        <v>5.4760281754146788E-2</v>
      </c>
    </row>
    <row r="260" spans="1:16" x14ac:dyDescent="0.2">
      <c r="A260" s="71" t="s">
        <v>152</v>
      </c>
      <c r="B260" s="72" t="s">
        <v>673</v>
      </c>
      <c r="C260" s="71">
        <v>59005</v>
      </c>
      <c r="D260" s="73" t="s">
        <v>674</v>
      </c>
      <c r="E260" s="74">
        <v>144.1568</v>
      </c>
      <c r="F260" s="75">
        <v>35551</v>
      </c>
      <c r="G260" s="75">
        <v>36536</v>
      </c>
      <c r="H260" s="72" t="s">
        <v>224</v>
      </c>
      <c r="I260" s="75">
        <v>77</v>
      </c>
      <c r="J260" s="72">
        <v>0</v>
      </c>
      <c r="K260" s="71">
        <v>0</v>
      </c>
      <c r="L260" s="71">
        <v>0</v>
      </c>
      <c r="M260" s="71">
        <v>2</v>
      </c>
      <c r="P260" s="165">
        <f t="shared" si="4"/>
        <v>-2.7706674917723835E-2</v>
      </c>
    </row>
    <row r="261" spans="1:16" x14ac:dyDescent="0.2">
      <c r="A261" s="71" t="s">
        <v>152</v>
      </c>
      <c r="B261" s="72" t="s">
        <v>675</v>
      </c>
      <c r="C261" s="71">
        <v>59006</v>
      </c>
      <c r="D261" s="73" t="s">
        <v>676</v>
      </c>
      <c r="E261" s="74">
        <v>85.311400000000006</v>
      </c>
      <c r="F261" s="75">
        <v>11025</v>
      </c>
      <c r="G261" s="75">
        <v>10456</v>
      </c>
      <c r="H261" s="72" t="s">
        <v>155</v>
      </c>
      <c r="I261" s="75">
        <v>384</v>
      </c>
      <c r="J261" s="72">
        <v>0</v>
      </c>
      <c r="K261" s="71">
        <v>0</v>
      </c>
      <c r="L261" s="71">
        <v>0</v>
      </c>
      <c r="M261" s="71">
        <v>2</v>
      </c>
      <c r="P261" s="165">
        <f t="shared" si="4"/>
        <v>5.1609977324263041E-2</v>
      </c>
    </row>
    <row r="262" spans="1:16" x14ac:dyDescent="0.2">
      <c r="A262" s="71" t="s">
        <v>152</v>
      </c>
      <c r="B262" s="72" t="s">
        <v>677</v>
      </c>
      <c r="C262" s="71">
        <v>59007</v>
      </c>
      <c r="D262" s="73" t="s">
        <v>678</v>
      </c>
      <c r="E262" s="74">
        <v>143.91300000000001</v>
      </c>
      <c r="F262" s="75">
        <v>37180</v>
      </c>
      <c r="G262" s="75">
        <v>39507</v>
      </c>
      <c r="H262" s="72" t="s">
        <v>224</v>
      </c>
      <c r="I262" s="75">
        <v>8</v>
      </c>
      <c r="J262" s="72">
        <v>1</v>
      </c>
      <c r="K262" s="71">
        <v>0</v>
      </c>
      <c r="L262" s="71">
        <v>1</v>
      </c>
      <c r="M262" s="71">
        <v>2</v>
      </c>
      <c r="P262" s="165">
        <f t="shared" si="4"/>
        <v>-6.2587412587412586E-2</v>
      </c>
    </row>
    <row r="263" spans="1:16" x14ac:dyDescent="0.2">
      <c r="A263" s="71" t="s">
        <v>152</v>
      </c>
      <c r="B263" s="72" t="s">
        <v>679</v>
      </c>
      <c r="C263" s="71">
        <v>59008</v>
      </c>
      <c r="D263" s="73" t="s">
        <v>680</v>
      </c>
      <c r="E263" s="74">
        <v>74.164199999999994</v>
      </c>
      <c r="F263" s="75">
        <v>36331</v>
      </c>
      <c r="G263" s="75">
        <v>37278</v>
      </c>
      <c r="H263" s="72" t="s">
        <v>428</v>
      </c>
      <c r="I263" s="75">
        <v>19</v>
      </c>
      <c r="J263" s="72">
        <v>1</v>
      </c>
      <c r="K263" s="71">
        <v>0</v>
      </c>
      <c r="L263" s="71">
        <v>1</v>
      </c>
      <c r="M263" s="71">
        <v>2</v>
      </c>
      <c r="P263" s="165">
        <f t="shared" si="4"/>
        <v>-2.6065894139990643E-2</v>
      </c>
    </row>
    <row r="264" spans="1:16" x14ac:dyDescent="0.2">
      <c r="A264" s="71" t="s">
        <v>152</v>
      </c>
      <c r="B264" s="72" t="s">
        <v>681</v>
      </c>
      <c r="C264" s="71">
        <v>59009</v>
      </c>
      <c r="D264" s="73" t="s">
        <v>682</v>
      </c>
      <c r="E264" s="74">
        <v>29.203299999999999</v>
      </c>
      <c r="F264" s="75">
        <v>20762</v>
      </c>
      <c r="G264" s="75">
        <v>19598</v>
      </c>
      <c r="H264" s="72" t="s">
        <v>428</v>
      </c>
      <c r="I264" s="75">
        <v>2</v>
      </c>
      <c r="J264" s="72">
        <v>1</v>
      </c>
      <c r="K264" s="71">
        <v>0</v>
      </c>
      <c r="L264" s="71">
        <v>1</v>
      </c>
      <c r="M264" s="71">
        <v>2</v>
      </c>
      <c r="P264" s="165">
        <f t="shared" si="4"/>
        <v>5.6063963009343992E-2</v>
      </c>
    </row>
    <row r="265" spans="1:16" x14ac:dyDescent="0.2">
      <c r="A265" s="71" t="s">
        <v>152</v>
      </c>
      <c r="B265" s="72" t="s">
        <v>683</v>
      </c>
      <c r="C265" s="71">
        <v>59010</v>
      </c>
      <c r="D265" s="73" t="s">
        <v>684</v>
      </c>
      <c r="E265" s="74">
        <v>101.09699999999999</v>
      </c>
      <c r="F265" s="75">
        <v>10460</v>
      </c>
      <c r="G265" s="75">
        <v>10371</v>
      </c>
      <c r="H265" s="72" t="s">
        <v>428</v>
      </c>
      <c r="I265" s="75">
        <v>170</v>
      </c>
      <c r="J265" s="72">
        <v>1</v>
      </c>
      <c r="K265" s="71">
        <v>0</v>
      </c>
      <c r="L265" s="71">
        <v>1</v>
      </c>
      <c r="M265" s="71">
        <v>2</v>
      </c>
      <c r="P265" s="165">
        <f t="shared" si="4"/>
        <v>8.5086042065009564E-3</v>
      </c>
    </row>
    <row r="266" spans="1:16" x14ac:dyDescent="0.2">
      <c r="A266" s="71" t="s">
        <v>152</v>
      </c>
      <c r="B266" s="72" t="s">
        <v>685</v>
      </c>
      <c r="C266" s="71">
        <v>59011</v>
      </c>
      <c r="D266" s="73" t="s">
        <v>686</v>
      </c>
      <c r="E266" s="74">
        <v>277.61739999999998</v>
      </c>
      <c r="F266" s="75">
        <v>117892</v>
      </c>
      <c r="G266" s="75">
        <v>127861</v>
      </c>
      <c r="H266" s="72" t="s">
        <v>224</v>
      </c>
      <c r="I266" s="75">
        <v>21</v>
      </c>
      <c r="J266" s="72">
        <v>1</v>
      </c>
      <c r="K266" s="71">
        <v>0</v>
      </c>
      <c r="L266" s="71">
        <v>1</v>
      </c>
      <c r="M266" s="71">
        <v>1</v>
      </c>
      <c r="P266" s="165">
        <f t="shared" si="4"/>
        <v>-8.4560445153191055E-2</v>
      </c>
    </row>
    <row r="267" spans="1:16" x14ac:dyDescent="0.2">
      <c r="A267" s="71" t="s">
        <v>152</v>
      </c>
      <c r="B267" s="72" t="s">
        <v>687</v>
      </c>
      <c r="C267" s="71">
        <v>59012</v>
      </c>
      <c r="D267" s="73" t="s">
        <v>688</v>
      </c>
      <c r="E267" s="74">
        <v>45.2423</v>
      </c>
      <c r="F267" s="75">
        <v>4155</v>
      </c>
      <c r="G267" s="75">
        <v>4072</v>
      </c>
      <c r="H267" s="72" t="s">
        <v>428</v>
      </c>
      <c r="I267" s="75">
        <v>425</v>
      </c>
      <c r="J267" s="72">
        <v>0</v>
      </c>
      <c r="K267" s="71">
        <v>0</v>
      </c>
      <c r="L267" s="71">
        <v>0</v>
      </c>
      <c r="M267" s="71">
        <v>3</v>
      </c>
      <c r="P267" s="165">
        <f t="shared" si="4"/>
        <v>1.9975932611311673E-2</v>
      </c>
    </row>
    <row r="268" spans="1:16" x14ac:dyDescent="0.2">
      <c r="A268" s="71" t="s">
        <v>152</v>
      </c>
      <c r="B268" s="72" t="s">
        <v>689</v>
      </c>
      <c r="C268" s="71">
        <v>59013</v>
      </c>
      <c r="D268" s="73" t="s">
        <v>690</v>
      </c>
      <c r="E268" s="74">
        <v>42.133099999999999</v>
      </c>
      <c r="F268" s="75">
        <v>3078</v>
      </c>
      <c r="G268" s="75">
        <v>2977</v>
      </c>
      <c r="H268" s="72" t="s">
        <v>277</v>
      </c>
      <c r="I268" s="75">
        <v>358</v>
      </c>
      <c r="J268" s="72">
        <v>0</v>
      </c>
      <c r="K268" s="71">
        <v>0</v>
      </c>
      <c r="L268" s="71">
        <v>0</v>
      </c>
      <c r="M268" s="71">
        <v>3</v>
      </c>
      <c r="P268" s="165">
        <f t="shared" si="4"/>
        <v>3.2813515269655619E-2</v>
      </c>
    </row>
    <row r="269" spans="1:16" x14ac:dyDescent="0.2">
      <c r="A269" s="71" t="s">
        <v>152</v>
      </c>
      <c r="B269" s="72" t="s">
        <v>691</v>
      </c>
      <c r="C269" s="71">
        <v>59014</v>
      </c>
      <c r="D269" s="73" t="s">
        <v>692</v>
      </c>
      <c r="E269" s="74">
        <v>42.134500000000003</v>
      </c>
      <c r="F269" s="75">
        <v>19472</v>
      </c>
      <c r="G269" s="75">
        <v>20215</v>
      </c>
      <c r="H269" s="72" t="s">
        <v>428</v>
      </c>
      <c r="I269" s="75">
        <v>141</v>
      </c>
      <c r="J269" s="72">
        <v>1</v>
      </c>
      <c r="K269" s="71">
        <v>0</v>
      </c>
      <c r="L269" s="71">
        <v>1</v>
      </c>
      <c r="M269" s="71">
        <v>2</v>
      </c>
      <c r="P269" s="165">
        <f t="shared" si="4"/>
        <v>-3.8157354149548066E-2</v>
      </c>
    </row>
    <row r="270" spans="1:16" x14ac:dyDescent="0.2">
      <c r="A270" s="71" t="s">
        <v>152</v>
      </c>
      <c r="B270" s="72" t="s">
        <v>693</v>
      </c>
      <c r="C270" s="71">
        <v>59015</v>
      </c>
      <c r="D270" s="73" t="s">
        <v>694</v>
      </c>
      <c r="E270" s="74">
        <v>65.101299999999995</v>
      </c>
      <c r="F270" s="75">
        <v>6144</v>
      </c>
      <c r="G270" s="75">
        <v>6104</v>
      </c>
      <c r="H270" s="72" t="s">
        <v>155</v>
      </c>
      <c r="I270" s="75">
        <v>133</v>
      </c>
      <c r="J270" s="72">
        <v>0</v>
      </c>
      <c r="K270" s="71">
        <v>0</v>
      </c>
      <c r="L270" s="71">
        <v>1</v>
      </c>
      <c r="M270" s="71">
        <v>3</v>
      </c>
      <c r="P270" s="165">
        <f t="shared" si="4"/>
        <v>6.510416666666667E-3</v>
      </c>
    </row>
    <row r="271" spans="1:16" x14ac:dyDescent="0.2">
      <c r="A271" s="71" t="s">
        <v>152</v>
      </c>
      <c r="B271" s="72" t="s">
        <v>695</v>
      </c>
      <c r="C271" s="71">
        <v>59016</v>
      </c>
      <c r="D271" s="73" t="s">
        <v>696</v>
      </c>
      <c r="E271" s="74">
        <v>31.221399999999999</v>
      </c>
      <c r="F271" s="75">
        <v>4035</v>
      </c>
      <c r="G271" s="75">
        <v>3675</v>
      </c>
      <c r="H271" s="72" t="s">
        <v>155</v>
      </c>
      <c r="I271" s="75">
        <v>410</v>
      </c>
      <c r="J271" s="72">
        <v>0</v>
      </c>
      <c r="K271" s="71">
        <v>0</v>
      </c>
      <c r="L271" s="71">
        <v>0</v>
      </c>
      <c r="M271" s="71">
        <v>3</v>
      </c>
      <c r="P271" s="165">
        <f t="shared" si="4"/>
        <v>8.9219330855018583E-2</v>
      </c>
    </row>
    <row r="272" spans="1:16" x14ac:dyDescent="0.2">
      <c r="A272" s="71" t="s">
        <v>152</v>
      </c>
      <c r="B272" s="72" t="s">
        <v>697</v>
      </c>
      <c r="C272" s="71">
        <v>59017</v>
      </c>
      <c r="D272" s="73" t="s">
        <v>698</v>
      </c>
      <c r="E272" s="74">
        <v>112.1023</v>
      </c>
      <c r="F272" s="75">
        <v>13812</v>
      </c>
      <c r="G272" s="75">
        <v>14913</v>
      </c>
      <c r="H272" s="72" t="s">
        <v>224</v>
      </c>
      <c r="I272" s="75">
        <v>4</v>
      </c>
      <c r="J272" s="72">
        <v>0</v>
      </c>
      <c r="K272" s="71">
        <v>0</v>
      </c>
      <c r="L272" s="71">
        <v>0</v>
      </c>
      <c r="M272" s="71">
        <v>3</v>
      </c>
      <c r="P272" s="165">
        <f t="shared" si="4"/>
        <v>-7.9713292788879231E-2</v>
      </c>
    </row>
    <row r="273" spans="1:16" x14ac:dyDescent="0.2">
      <c r="A273" s="71" t="s">
        <v>152</v>
      </c>
      <c r="B273" s="72" t="s">
        <v>699</v>
      </c>
      <c r="C273" s="71">
        <v>59018</v>
      </c>
      <c r="D273" s="73" t="s">
        <v>700</v>
      </c>
      <c r="E273" s="74">
        <v>10.1563</v>
      </c>
      <c r="F273" s="75">
        <v>3255</v>
      </c>
      <c r="G273" s="75">
        <v>3305</v>
      </c>
      <c r="H273" s="72" t="s">
        <v>428</v>
      </c>
      <c r="I273" s="75">
        <v>10</v>
      </c>
      <c r="J273" s="72">
        <v>1</v>
      </c>
      <c r="K273" s="71">
        <v>1</v>
      </c>
      <c r="L273" s="71">
        <v>1</v>
      </c>
      <c r="M273" s="71">
        <v>3</v>
      </c>
      <c r="P273" s="165">
        <f t="shared" si="4"/>
        <v>-1.5360983102918587E-2</v>
      </c>
    </row>
    <row r="274" spans="1:16" x14ac:dyDescent="0.2">
      <c r="A274" s="71" t="s">
        <v>152</v>
      </c>
      <c r="B274" s="72" t="s">
        <v>701</v>
      </c>
      <c r="C274" s="71">
        <v>59019</v>
      </c>
      <c r="D274" s="73" t="s">
        <v>702</v>
      </c>
      <c r="E274" s="74">
        <v>56.980800000000002</v>
      </c>
      <c r="F274" s="75">
        <v>13891</v>
      </c>
      <c r="G274" s="75">
        <v>13792</v>
      </c>
      <c r="H274" s="72" t="s">
        <v>155</v>
      </c>
      <c r="I274" s="75">
        <v>151</v>
      </c>
      <c r="J274" s="72">
        <v>0</v>
      </c>
      <c r="K274" s="71">
        <v>0</v>
      </c>
      <c r="L274" s="71">
        <v>0</v>
      </c>
      <c r="M274" s="71">
        <v>2</v>
      </c>
      <c r="P274" s="165">
        <f t="shared" si="4"/>
        <v>7.1269167086602837E-3</v>
      </c>
    </row>
    <row r="275" spans="1:16" x14ac:dyDescent="0.2">
      <c r="A275" s="71" t="s">
        <v>152</v>
      </c>
      <c r="B275" s="72" t="s">
        <v>703</v>
      </c>
      <c r="C275" s="71">
        <v>59020</v>
      </c>
      <c r="D275" s="73" t="s">
        <v>704</v>
      </c>
      <c r="E275" s="74">
        <v>35.366100000000003</v>
      </c>
      <c r="F275" s="75">
        <v>1233</v>
      </c>
      <c r="G275" s="75">
        <v>1171</v>
      </c>
      <c r="H275" s="72" t="s">
        <v>155</v>
      </c>
      <c r="I275" s="75">
        <v>206</v>
      </c>
      <c r="J275" s="72">
        <v>0</v>
      </c>
      <c r="K275" s="71">
        <v>0</v>
      </c>
      <c r="L275" s="71">
        <v>0</v>
      </c>
      <c r="M275" s="71">
        <v>3</v>
      </c>
      <c r="P275" s="165">
        <f t="shared" si="4"/>
        <v>5.0283860502838604E-2</v>
      </c>
    </row>
    <row r="276" spans="1:16" x14ac:dyDescent="0.2">
      <c r="A276" s="71" t="s">
        <v>152</v>
      </c>
      <c r="B276" s="72" t="s">
        <v>705</v>
      </c>
      <c r="C276" s="71">
        <v>59021</v>
      </c>
      <c r="D276" s="73" t="s">
        <v>706</v>
      </c>
      <c r="E276" s="74">
        <v>24.492699999999999</v>
      </c>
      <c r="F276" s="75">
        <v>4552</v>
      </c>
      <c r="G276" s="75">
        <v>4202</v>
      </c>
      <c r="H276" s="72" t="s">
        <v>277</v>
      </c>
      <c r="I276" s="75">
        <v>287</v>
      </c>
      <c r="J276" s="72">
        <v>0</v>
      </c>
      <c r="K276" s="71">
        <v>0</v>
      </c>
      <c r="L276" s="71">
        <v>0</v>
      </c>
      <c r="M276" s="71">
        <v>3</v>
      </c>
      <c r="P276" s="165">
        <f t="shared" si="4"/>
        <v>7.6889279437609842E-2</v>
      </c>
    </row>
    <row r="277" spans="1:16" x14ac:dyDescent="0.2">
      <c r="A277" s="71" t="s">
        <v>152</v>
      </c>
      <c r="B277" s="72" t="s">
        <v>707</v>
      </c>
      <c r="C277" s="71">
        <v>59022</v>
      </c>
      <c r="D277" s="73" t="s">
        <v>708</v>
      </c>
      <c r="E277" s="74">
        <v>18.165600000000001</v>
      </c>
      <c r="F277" s="75">
        <v>1094</v>
      </c>
      <c r="G277" s="75">
        <v>1080</v>
      </c>
      <c r="H277" s="72" t="s">
        <v>155</v>
      </c>
      <c r="I277" s="75">
        <v>735</v>
      </c>
      <c r="J277" s="72">
        <v>0</v>
      </c>
      <c r="K277" s="71">
        <v>0</v>
      </c>
      <c r="L277" s="71">
        <v>0</v>
      </c>
      <c r="M277" s="71">
        <v>3</v>
      </c>
      <c r="P277" s="165">
        <f t="shared" si="4"/>
        <v>1.2797074954296161E-2</v>
      </c>
    </row>
    <row r="278" spans="1:16" x14ac:dyDescent="0.2">
      <c r="A278" s="71" t="s">
        <v>152</v>
      </c>
      <c r="B278" s="72" t="s">
        <v>709</v>
      </c>
      <c r="C278" s="71">
        <v>59023</v>
      </c>
      <c r="D278" s="73" t="s">
        <v>710</v>
      </c>
      <c r="E278" s="74">
        <v>23.503499999999999</v>
      </c>
      <c r="F278" s="75">
        <v>1126</v>
      </c>
      <c r="G278" s="75">
        <v>1050</v>
      </c>
      <c r="H278" s="72" t="s">
        <v>155</v>
      </c>
      <c r="I278" s="75">
        <v>376</v>
      </c>
      <c r="J278" s="72">
        <v>0</v>
      </c>
      <c r="K278" s="71">
        <v>0</v>
      </c>
      <c r="L278" s="71">
        <v>0</v>
      </c>
      <c r="M278" s="71">
        <v>3</v>
      </c>
      <c r="P278" s="165">
        <f t="shared" si="4"/>
        <v>6.7495559502664296E-2</v>
      </c>
    </row>
    <row r="279" spans="1:16" x14ac:dyDescent="0.2">
      <c r="A279" s="71" t="s">
        <v>152</v>
      </c>
      <c r="B279" s="72" t="s">
        <v>711</v>
      </c>
      <c r="C279" s="71">
        <v>59024</v>
      </c>
      <c r="D279" s="73" t="s">
        <v>712</v>
      </c>
      <c r="E279" s="74">
        <v>145.37209999999999</v>
      </c>
      <c r="F279" s="75">
        <v>18812</v>
      </c>
      <c r="G279" s="75">
        <v>19666</v>
      </c>
      <c r="H279" s="72" t="s">
        <v>224</v>
      </c>
      <c r="I279" s="75">
        <v>17</v>
      </c>
      <c r="J279" s="72">
        <v>1</v>
      </c>
      <c r="K279" s="71">
        <v>0</v>
      </c>
      <c r="L279" s="71">
        <v>1</v>
      </c>
      <c r="M279" s="71">
        <v>2</v>
      </c>
      <c r="P279" s="165">
        <f t="shared" si="4"/>
        <v>-4.5396555390176486E-2</v>
      </c>
    </row>
    <row r="280" spans="1:16" x14ac:dyDescent="0.2">
      <c r="A280" s="71" t="s">
        <v>152</v>
      </c>
      <c r="B280" s="72" t="s">
        <v>713</v>
      </c>
      <c r="C280" s="71">
        <v>59025</v>
      </c>
      <c r="D280" s="73" t="s">
        <v>714</v>
      </c>
      <c r="E280" s="74">
        <v>32.630699999999997</v>
      </c>
      <c r="F280" s="75">
        <v>8709</v>
      </c>
      <c r="G280" s="75">
        <v>10100</v>
      </c>
      <c r="H280" s="72" t="s">
        <v>224</v>
      </c>
      <c r="I280" s="75">
        <v>98</v>
      </c>
      <c r="J280" s="72">
        <v>1</v>
      </c>
      <c r="K280" s="71">
        <v>0</v>
      </c>
      <c r="L280" s="71">
        <v>1</v>
      </c>
      <c r="M280" s="71">
        <v>2</v>
      </c>
      <c r="P280" s="165">
        <f t="shared" si="4"/>
        <v>-0.15971983006085658</v>
      </c>
    </row>
    <row r="281" spans="1:16" x14ac:dyDescent="0.2">
      <c r="A281" s="71" t="s">
        <v>152</v>
      </c>
      <c r="B281" s="72" t="s">
        <v>715</v>
      </c>
      <c r="C281" s="71">
        <v>59026</v>
      </c>
      <c r="D281" s="73" t="s">
        <v>716</v>
      </c>
      <c r="E281" s="74">
        <v>31.610399999999998</v>
      </c>
      <c r="F281" s="75">
        <v>6882</v>
      </c>
      <c r="G281" s="75">
        <v>6854</v>
      </c>
      <c r="H281" s="72" t="s">
        <v>428</v>
      </c>
      <c r="I281" s="75">
        <v>181</v>
      </c>
      <c r="J281" s="72">
        <v>0</v>
      </c>
      <c r="K281" s="71">
        <v>0</v>
      </c>
      <c r="L281" s="71">
        <v>1</v>
      </c>
      <c r="M281" s="71">
        <v>2</v>
      </c>
      <c r="P281" s="165">
        <f t="shared" si="4"/>
        <v>4.0685847137460042E-3</v>
      </c>
    </row>
    <row r="282" spans="1:16" x14ac:dyDescent="0.2">
      <c r="A282" s="71" t="s">
        <v>152</v>
      </c>
      <c r="B282" s="72" t="s">
        <v>717</v>
      </c>
      <c r="C282" s="71">
        <v>59027</v>
      </c>
      <c r="D282" s="73" t="s">
        <v>718</v>
      </c>
      <c r="E282" s="74">
        <v>44.996200000000002</v>
      </c>
      <c r="F282" s="75">
        <v>9129</v>
      </c>
      <c r="G282" s="75">
        <v>10044</v>
      </c>
      <c r="H282" s="72" t="s">
        <v>155</v>
      </c>
      <c r="I282" s="75">
        <v>257</v>
      </c>
      <c r="J282" s="72">
        <v>0</v>
      </c>
      <c r="K282" s="71">
        <v>0</v>
      </c>
      <c r="L282" s="71">
        <v>0</v>
      </c>
      <c r="M282" s="71">
        <v>3</v>
      </c>
      <c r="P282" s="165">
        <f t="shared" si="4"/>
        <v>-0.10023003614853762</v>
      </c>
    </row>
    <row r="283" spans="1:16" x14ac:dyDescent="0.2">
      <c r="A283" s="71" t="s">
        <v>152</v>
      </c>
      <c r="B283" s="72" t="s">
        <v>719</v>
      </c>
      <c r="C283" s="71">
        <v>59028</v>
      </c>
      <c r="D283" s="73" t="s">
        <v>720</v>
      </c>
      <c r="E283" s="74">
        <v>100.471</v>
      </c>
      <c r="F283" s="75">
        <v>24114</v>
      </c>
      <c r="G283" s="75">
        <v>23726</v>
      </c>
      <c r="H283" s="72" t="s">
        <v>155</v>
      </c>
      <c r="I283" s="75">
        <v>319</v>
      </c>
      <c r="J283" s="72">
        <v>0</v>
      </c>
      <c r="K283" s="71">
        <v>0</v>
      </c>
      <c r="L283" s="71">
        <v>0</v>
      </c>
      <c r="M283" s="71">
        <v>2</v>
      </c>
      <c r="P283" s="165">
        <f t="shared" si="4"/>
        <v>1.6090238035995689E-2</v>
      </c>
    </row>
    <row r="284" spans="1:16" x14ac:dyDescent="0.2">
      <c r="A284" s="71" t="s">
        <v>152</v>
      </c>
      <c r="B284" s="72" t="s">
        <v>721</v>
      </c>
      <c r="C284" s="71">
        <v>59029</v>
      </c>
      <c r="D284" s="73" t="s">
        <v>722</v>
      </c>
      <c r="E284" s="74">
        <v>63.818600000000004</v>
      </c>
      <c r="F284" s="75">
        <v>7279</v>
      </c>
      <c r="G284" s="75">
        <v>7440</v>
      </c>
      <c r="H284" s="72" t="s">
        <v>155</v>
      </c>
      <c r="I284" s="75">
        <v>430</v>
      </c>
      <c r="J284" s="72">
        <v>0</v>
      </c>
      <c r="K284" s="71">
        <v>0</v>
      </c>
      <c r="L284" s="71">
        <v>0</v>
      </c>
      <c r="M284" s="71">
        <v>3</v>
      </c>
      <c r="P284" s="165">
        <f t="shared" si="4"/>
        <v>-2.2118422860283007E-2</v>
      </c>
    </row>
    <row r="285" spans="1:16" x14ac:dyDescent="0.2">
      <c r="A285" s="71" t="s">
        <v>152</v>
      </c>
      <c r="B285" s="72" t="s">
        <v>723</v>
      </c>
      <c r="C285" s="71">
        <v>59030</v>
      </c>
      <c r="D285" s="73" t="s">
        <v>724</v>
      </c>
      <c r="E285" s="74">
        <v>19.489699999999999</v>
      </c>
      <c r="F285" s="75">
        <v>3334</v>
      </c>
      <c r="G285" s="75">
        <v>3081</v>
      </c>
      <c r="H285" s="72" t="s">
        <v>224</v>
      </c>
      <c r="I285" s="75">
        <v>55</v>
      </c>
      <c r="J285" s="72">
        <v>1</v>
      </c>
      <c r="K285" s="71">
        <v>0</v>
      </c>
      <c r="L285" s="71">
        <v>1</v>
      </c>
      <c r="M285" s="71">
        <v>3</v>
      </c>
      <c r="P285" s="165">
        <f t="shared" si="4"/>
        <v>7.5884823035392915E-2</v>
      </c>
    </row>
    <row r="286" spans="1:16" x14ac:dyDescent="0.2">
      <c r="A286" s="71" t="s">
        <v>152</v>
      </c>
      <c r="B286" s="72" t="s">
        <v>725</v>
      </c>
      <c r="C286" s="71">
        <v>59031</v>
      </c>
      <c r="D286" s="73" t="s">
        <v>726</v>
      </c>
      <c r="E286" s="74">
        <v>38.740099999999998</v>
      </c>
      <c r="F286" s="75">
        <v>2903</v>
      </c>
      <c r="G286" s="75">
        <v>2856</v>
      </c>
      <c r="H286" s="72" t="s">
        <v>428</v>
      </c>
      <c r="I286" s="75">
        <v>46</v>
      </c>
      <c r="J286" s="72">
        <v>0</v>
      </c>
      <c r="K286" s="71">
        <v>0</v>
      </c>
      <c r="L286" s="71">
        <v>1</v>
      </c>
      <c r="M286" s="71">
        <v>3</v>
      </c>
      <c r="P286" s="165">
        <f t="shared" si="4"/>
        <v>1.619014812263176E-2</v>
      </c>
    </row>
    <row r="287" spans="1:16" x14ac:dyDescent="0.2">
      <c r="A287" s="71" t="s">
        <v>152</v>
      </c>
      <c r="B287" s="72" t="s">
        <v>727</v>
      </c>
      <c r="C287" s="71">
        <v>59032</v>
      </c>
      <c r="D287" s="73" t="s">
        <v>728</v>
      </c>
      <c r="E287" s="74">
        <v>136.58760000000001</v>
      </c>
      <c r="F287" s="75">
        <v>44233</v>
      </c>
      <c r="G287" s="75">
        <v>44504</v>
      </c>
      <c r="H287" s="72" t="s">
        <v>224</v>
      </c>
      <c r="I287" s="75">
        <v>22</v>
      </c>
      <c r="J287" s="72">
        <v>1</v>
      </c>
      <c r="K287" s="71">
        <v>0</v>
      </c>
      <c r="L287" s="71">
        <v>1</v>
      </c>
      <c r="M287" s="71">
        <v>2</v>
      </c>
      <c r="P287" s="165">
        <f t="shared" si="4"/>
        <v>-6.1266475256030566E-3</v>
      </c>
    </row>
    <row r="288" spans="1:16" x14ac:dyDescent="0.2">
      <c r="A288" s="71" t="s">
        <v>152</v>
      </c>
      <c r="B288" s="72" t="s">
        <v>729</v>
      </c>
      <c r="C288" s="71">
        <v>59033</v>
      </c>
      <c r="D288" s="73" t="s">
        <v>730</v>
      </c>
      <c r="E288" s="74">
        <v>1.7454000000000001</v>
      </c>
      <c r="F288" s="75">
        <v>691</v>
      </c>
      <c r="G288" s="75">
        <v>704</v>
      </c>
      <c r="H288" s="72" t="s">
        <v>428</v>
      </c>
      <c r="I288" s="75">
        <v>18</v>
      </c>
      <c r="J288" s="72">
        <v>1</v>
      </c>
      <c r="K288" s="71">
        <v>1</v>
      </c>
      <c r="L288" s="71">
        <v>1</v>
      </c>
      <c r="M288" s="71">
        <v>3</v>
      </c>
      <c r="P288" s="165">
        <f t="shared" si="4"/>
        <v>-1.8813314037626629E-2</v>
      </c>
    </row>
    <row r="289" spans="1:16" x14ac:dyDescent="0.2">
      <c r="A289" s="71" t="s">
        <v>152</v>
      </c>
      <c r="B289" s="72" t="s">
        <v>731</v>
      </c>
      <c r="C289" s="71">
        <v>60001</v>
      </c>
      <c r="D289" s="73" t="s">
        <v>732</v>
      </c>
      <c r="E289" s="74">
        <v>25.317399999999999</v>
      </c>
      <c r="F289" s="75">
        <v>282</v>
      </c>
      <c r="G289" s="75">
        <v>276</v>
      </c>
      <c r="H289" s="72" t="s">
        <v>277</v>
      </c>
      <c r="I289" s="75">
        <v>926</v>
      </c>
      <c r="J289" s="72">
        <v>0</v>
      </c>
      <c r="K289" s="71">
        <v>0</v>
      </c>
      <c r="L289" s="71">
        <v>0</v>
      </c>
      <c r="M289" s="71">
        <v>3</v>
      </c>
      <c r="P289" s="165">
        <f t="shared" si="4"/>
        <v>2.1276595744680851E-2</v>
      </c>
    </row>
    <row r="290" spans="1:16" x14ac:dyDescent="0.2">
      <c r="A290" s="71" t="s">
        <v>152</v>
      </c>
      <c r="B290" s="72" t="s">
        <v>733</v>
      </c>
      <c r="C290" s="71">
        <v>60002</v>
      </c>
      <c r="D290" s="73" t="s">
        <v>734</v>
      </c>
      <c r="E290" s="74">
        <v>13.466200000000001</v>
      </c>
      <c r="F290" s="75">
        <v>1910</v>
      </c>
      <c r="G290" s="75">
        <v>1875</v>
      </c>
      <c r="H290" s="72" t="s">
        <v>277</v>
      </c>
      <c r="I290" s="75">
        <v>724</v>
      </c>
      <c r="J290" s="72">
        <v>0</v>
      </c>
      <c r="K290" s="71">
        <v>0</v>
      </c>
      <c r="L290" s="71">
        <v>0</v>
      </c>
      <c r="M290" s="71">
        <v>3</v>
      </c>
      <c r="P290" s="165">
        <f t="shared" si="4"/>
        <v>1.832460732984293E-2</v>
      </c>
    </row>
    <row r="291" spans="1:16" x14ac:dyDescent="0.2">
      <c r="A291" s="71" t="s">
        <v>152</v>
      </c>
      <c r="B291" s="72" t="s">
        <v>735</v>
      </c>
      <c r="C291" s="71">
        <v>60003</v>
      </c>
      <c r="D291" s="73" t="s">
        <v>736</v>
      </c>
      <c r="E291" s="74">
        <v>96.957300000000004</v>
      </c>
      <c r="F291" s="75">
        <v>28609</v>
      </c>
      <c r="G291" s="75">
        <v>27860</v>
      </c>
      <c r="H291" s="72" t="s">
        <v>277</v>
      </c>
      <c r="I291" s="75">
        <v>502</v>
      </c>
      <c r="J291" s="72">
        <v>0</v>
      </c>
      <c r="K291" s="71">
        <v>0</v>
      </c>
      <c r="L291" s="71">
        <v>0</v>
      </c>
      <c r="M291" s="71">
        <v>2</v>
      </c>
      <c r="P291" s="165">
        <f t="shared" si="4"/>
        <v>2.6180572547100562E-2</v>
      </c>
    </row>
    <row r="292" spans="1:16" x14ac:dyDescent="0.2">
      <c r="A292" s="71" t="s">
        <v>152</v>
      </c>
      <c r="B292" s="72" t="s">
        <v>737</v>
      </c>
      <c r="C292" s="71">
        <v>60004</v>
      </c>
      <c r="D292" s="73" t="s">
        <v>738</v>
      </c>
      <c r="E292" s="74">
        <v>51.7134</v>
      </c>
      <c r="F292" s="75">
        <v>2852</v>
      </c>
      <c r="G292" s="75">
        <v>2511</v>
      </c>
      <c r="H292" s="72" t="s">
        <v>277</v>
      </c>
      <c r="I292" s="75">
        <v>475</v>
      </c>
      <c r="J292" s="72">
        <v>0</v>
      </c>
      <c r="K292" s="71">
        <v>0</v>
      </c>
      <c r="L292" s="71">
        <v>0</v>
      </c>
      <c r="M292" s="71">
        <v>3</v>
      </c>
      <c r="P292" s="165">
        <f t="shared" si="4"/>
        <v>0.11956521739130435</v>
      </c>
    </row>
    <row r="293" spans="1:16" x14ac:dyDescent="0.2">
      <c r="A293" s="71" t="s">
        <v>152</v>
      </c>
      <c r="B293" s="72" t="s">
        <v>739</v>
      </c>
      <c r="C293" s="71">
        <v>60005</v>
      </c>
      <c r="D293" s="73" t="s">
        <v>740</v>
      </c>
      <c r="E293" s="74">
        <v>77.725800000000007</v>
      </c>
      <c r="F293" s="75">
        <v>4314</v>
      </c>
      <c r="G293" s="75">
        <v>4095</v>
      </c>
      <c r="H293" s="72" t="s">
        <v>155</v>
      </c>
      <c r="I293" s="75">
        <v>112</v>
      </c>
      <c r="J293" s="72">
        <v>0</v>
      </c>
      <c r="K293" s="71">
        <v>0</v>
      </c>
      <c r="L293" s="71">
        <v>0</v>
      </c>
      <c r="M293" s="71">
        <v>3</v>
      </c>
      <c r="P293" s="165">
        <f t="shared" si="4"/>
        <v>5.0764951321279554E-2</v>
      </c>
    </row>
    <row r="294" spans="1:16" x14ac:dyDescent="0.2">
      <c r="A294" s="71" t="s">
        <v>152</v>
      </c>
      <c r="B294" s="72" t="s">
        <v>741</v>
      </c>
      <c r="C294" s="71">
        <v>60006</v>
      </c>
      <c r="D294" s="73" t="s">
        <v>742</v>
      </c>
      <c r="E294" s="74">
        <v>112.8135</v>
      </c>
      <c r="F294" s="75">
        <v>21441</v>
      </c>
      <c r="G294" s="75">
        <v>20792</v>
      </c>
      <c r="H294" s="72" t="s">
        <v>155</v>
      </c>
      <c r="I294" s="75">
        <v>424</v>
      </c>
      <c r="J294" s="72">
        <v>0</v>
      </c>
      <c r="K294" s="71">
        <v>0</v>
      </c>
      <c r="L294" s="71">
        <v>0</v>
      </c>
      <c r="M294" s="71">
        <v>2</v>
      </c>
      <c r="P294" s="165">
        <f t="shared" si="4"/>
        <v>3.0269110582528801E-2</v>
      </c>
    </row>
    <row r="295" spans="1:16" x14ac:dyDescent="0.2">
      <c r="A295" s="71" t="s">
        <v>152</v>
      </c>
      <c r="B295" s="72" t="s">
        <v>743</v>
      </c>
      <c r="C295" s="71">
        <v>60007</v>
      </c>
      <c r="D295" s="73" t="s">
        <v>744</v>
      </c>
      <c r="E295" s="74">
        <v>19.236799999999999</v>
      </c>
      <c r="F295" s="75">
        <v>5309</v>
      </c>
      <c r="G295" s="75">
        <v>4999</v>
      </c>
      <c r="H295" s="72" t="s">
        <v>155</v>
      </c>
      <c r="I295" s="75">
        <v>109</v>
      </c>
      <c r="J295" s="72">
        <v>0</v>
      </c>
      <c r="K295" s="71">
        <v>0</v>
      </c>
      <c r="L295" s="71">
        <v>0</v>
      </c>
      <c r="M295" s="71">
        <v>2</v>
      </c>
      <c r="P295" s="165">
        <f t="shared" si="4"/>
        <v>5.839141081182897E-2</v>
      </c>
    </row>
    <row r="296" spans="1:16" x14ac:dyDescent="0.2">
      <c r="A296" s="71" t="s">
        <v>152</v>
      </c>
      <c r="B296" s="72" t="s">
        <v>745</v>
      </c>
      <c r="C296" s="71">
        <v>60008</v>
      </c>
      <c r="D296" s="73" t="s">
        <v>746</v>
      </c>
      <c r="E296" s="74">
        <v>39.521700000000003</v>
      </c>
      <c r="F296" s="75">
        <v>5783</v>
      </c>
      <c r="G296" s="75">
        <v>5430</v>
      </c>
      <c r="H296" s="72" t="s">
        <v>155</v>
      </c>
      <c r="I296" s="75">
        <v>247</v>
      </c>
      <c r="J296" s="72">
        <v>0</v>
      </c>
      <c r="K296" s="71">
        <v>0</v>
      </c>
      <c r="L296" s="71">
        <v>0</v>
      </c>
      <c r="M296" s="71">
        <v>3</v>
      </c>
      <c r="P296" s="165">
        <f t="shared" si="4"/>
        <v>6.1040982189175169E-2</v>
      </c>
    </row>
    <row r="297" spans="1:16" x14ac:dyDescent="0.2">
      <c r="A297" s="71" t="s">
        <v>152</v>
      </c>
      <c r="B297" s="72" t="s">
        <v>747</v>
      </c>
      <c r="C297" s="71">
        <v>60009</v>
      </c>
      <c r="D297" s="73" t="s">
        <v>748</v>
      </c>
      <c r="E297" s="74">
        <v>12.288399999999999</v>
      </c>
      <c r="F297" s="75">
        <v>2379</v>
      </c>
      <c r="G297" s="75">
        <v>2199</v>
      </c>
      <c r="H297" s="72" t="s">
        <v>155</v>
      </c>
      <c r="I297" s="75">
        <v>250</v>
      </c>
      <c r="J297" s="72">
        <v>0</v>
      </c>
      <c r="K297" s="71">
        <v>0</v>
      </c>
      <c r="L297" s="71">
        <v>0</v>
      </c>
      <c r="M297" s="71">
        <v>3</v>
      </c>
      <c r="P297" s="165">
        <f t="shared" si="4"/>
        <v>7.5662042875157626E-2</v>
      </c>
    </row>
    <row r="298" spans="1:16" x14ac:dyDescent="0.2">
      <c r="A298" s="71" t="s">
        <v>152</v>
      </c>
      <c r="B298" s="72" t="s">
        <v>749</v>
      </c>
      <c r="C298" s="71">
        <v>60010</v>
      </c>
      <c r="D298" s="73" t="s">
        <v>750</v>
      </c>
      <c r="E298" s="74">
        <v>56.239800000000002</v>
      </c>
      <c r="F298" s="75">
        <v>7386</v>
      </c>
      <c r="G298" s="75">
        <v>6799</v>
      </c>
      <c r="H298" s="72" t="s">
        <v>155</v>
      </c>
      <c r="I298" s="75">
        <v>447</v>
      </c>
      <c r="J298" s="72">
        <v>0</v>
      </c>
      <c r="K298" s="71">
        <v>0</v>
      </c>
      <c r="L298" s="71">
        <v>0</v>
      </c>
      <c r="M298" s="71">
        <v>3</v>
      </c>
      <c r="P298" s="165">
        <f t="shared" si="4"/>
        <v>7.9474681830490113E-2</v>
      </c>
    </row>
    <row r="299" spans="1:16" x14ac:dyDescent="0.2">
      <c r="A299" s="71" t="s">
        <v>152</v>
      </c>
      <c r="B299" s="72" t="s">
        <v>751</v>
      </c>
      <c r="C299" s="71">
        <v>60011</v>
      </c>
      <c r="D299" s="73" t="s">
        <v>752</v>
      </c>
      <c r="E299" s="74">
        <v>29.8889</v>
      </c>
      <c r="F299" s="75">
        <v>4461</v>
      </c>
      <c r="G299" s="75">
        <v>4129</v>
      </c>
      <c r="H299" s="72" t="s">
        <v>277</v>
      </c>
      <c r="I299" s="75">
        <v>481</v>
      </c>
      <c r="J299" s="72">
        <v>0</v>
      </c>
      <c r="K299" s="71">
        <v>0</v>
      </c>
      <c r="L299" s="71">
        <v>0</v>
      </c>
      <c r="M299" s="71">
        <v>3</v>
      </c>
      <c r="P299" s="165">
        <f t="shared" si="4"/>
        <v>7.4422775162519619E-2</v>
      </c>
    </row>
    <row r="300" spans="1:16" x14ac:dyDescent="0.2">
      <c r="A300" s="71" t="s">
        <v>152</v>
      </c>
      <c r="B300" s="72" t="s">
        <v>753</v>
      </c>
      <c r="C300" s="71">
        <v>60012</v>
      </c>
      <c r="D300" s="73" t="s">
        <v>754</v>
      </c>
      <c r="E300" s="74">
        <v>19.637599999999999</v>
      </c>
      <c r="F300" s="75">
        <v>2650</v>
      </c>
      <c r="G300" s="75">
        <v>2431</v>
      </c>
      <c r="H300" s="72" t="s">
        <v>155</v>
      </c>
      <c r="I300" s="75">
        <v>178</v>
      </c>
      <c r="J300" s="72">
        <v>0</v>
      </c>
      <c r="K300" s="71">
        <v>0</v>
      </c>
      <c r="L300" s="71">
        <v>0</v>
      </c>
      <c r="M300" s="71">
        <v>3</v>
      </c>
      <c r="P300" s="165">
        <f t="shared" si="4"/>
        <v>8.2641509433962271E-2</v>
      </c>
    </row>
    <row r="301" spans="1:16" x14ac:dyDescent="0.2">
      <c r="A301" s="71" t="s">
        <v>152</v>
      </c>
      <c r="B301" s="72" t="s">
        <v>755</v>
      </c>
      <c r="C301" s="71">
        <v>60013</v>
      </c>
      <c r="D301" s="73" t="s">
        <v>756</v>
      </c>
      <c r="E301" s="74">
        <v>14.0535</v>
      </c>
      <c r="F301" s="75">
        <v>778</v>
      </c>
      <c r="G301" s="75">
        <v>693</v>
      </c>
      <c r="H301" s="72" t="s">
        <v>277</v>
      </c>
      <c r="I301" s="75">
        <v>369</v>
      </c>
      <c r="J301" s="72">
        <v>0</v>
      </c>
      <c r="K301" s="71">
        <v>0</v>
      </c>
      <c r="L301" s="71">
        <v>0</v>
      </c>
      <c r="M301" s="71">
        <v>3</v>
      </c>
      <c r="P301" s="165">
        <f t="shared" si="4"/>
        <v>0.10925449871465295</v>
      </c>
    </row>
    <row r="302" spans="1:16" x14ac:dyDescent="0.2">
      <c r="A302" s="71" t="s">
        <v>152</v>
      </c>
      <c r="B302" s="72" t="s">
        <v>757</v>
      </c>
      <c r="C302" s="71">
        <v>60014</v>
      </c>
      <c r="D302" s="73" t="s">
        <v>758</v>
      </c>
      <c r="E302" s="74">
        <v>28.188500000000001</v>
      </c>
      <c r="F302" s="75">
        <v>8811</v>
      </c>
      <c r="G302" s="75">
        <v>8423</v>
      </c>
      <c r="H302" s="72" t="s">
        <v>155</v>
      </c>
      <c r="I302" s="75">
        <v>450</v>
      </c>
      <c r="J302" s="72">
        <v>0</v>
      </c>
      <c r="K302" s="71">
        <v>0</v>
      </c>
      <c r="L302" s="71">
        <v>0</v>
      </c>
      <c r="M302" s="71">
        <v>2</v>
      </c>
      <c r="P302" s="165">
        <f t="shared" si="4"/>
        <v>4.4035864260583361E-2</v>
      </c>
    </row>
    <row r="303" spans="1:16" x14ac:dyDescent="0.2">
      <c r="A303" s="71" t="s">
        <v>152</v>
      </c>
      <c r="B303" s="72" t="s">
        <v>759</v>
      </c>
      <c r="C303" s="71">
        <v>60015</v>
      </c>
      <c r="D303" s="73" t="s">
        <v>760</v>
      </c>
      <c r="E303" s="74">
        <v>11.7934</v>
      </c>
      <c r="F303" s="75">
        <v>2807</v>
      </c>
      <c r="G303" s="75">
        <v>2684</v>
      </c>
      <c r="H303" s="72" t="s">
        <v>155</v>
      </c>
      <c r="I303" s="75">
        <v>307</v>
      </c>
      <c r="J303" s="72">
        <v>0</v>
      </c>
      <c r="K303" s="71">
        <v>0</v>
      </c>
      <c r="L303" s="71">
        <v>0</v>
      </c>
      <c r="M303" s="71">
        <v>2</v>
      </c>
      <c r="P303" s="165">
        <f t="shared" si="4"/>
        <v>4.381902386889918E-2</v>
      </c>
    </row>
    <row r="304" spans="1:16" x14ac:dyDescent="0.2">
      <c r="A304" s="71" t="s">
        <v>152</v>
      </c>
      <c r="B304" s="72" t="s">
        <v>761</v>
      </c>
      <c r="C304" s="71">
        <v>60016</v>
      </c>
      <c r="D304" s="73" t="s">
        <v>762</v>
      </c>
      <c r="E304" s="74">
        <v>32.427300000000002</v>
      </c>
      <c r="F304" s="75">
        <v>1749</v>
      </c>
      <c r="G304" s="75">
        <v>1610</v>
      </c>
      <c r="H304" s="72" t="s">
        <v>277</v>
      </c>
      <c r="I304" s="75">
        <v>650</v>
      </c>
      <c r="J304" s="72">
        <v>0</v>
      </c>
      <c r="K304" s="71">
        <v>0</v>
      </c>
      <c r="L304" s="71">
        <v>0</v>
      </c>
      <c r="M304" s="71">
        <v>3</v>
      </c>
      <c r="P304" s="165">
        <f t="shared" si="4"/>
        <v>7.947398513436249E-2</v>
      </c>
    </row>
    <row r="305" spans="1:16" x14ac:dyDescent="0.2">
      <c r="A305" s="71" t="s">
        <v>152</v>
      </c>
      <c r="B305" s="72" t="s">
        <v>763</v>
      </c>
      <c r="C305" s="71">
        <v>60017</v>
      </c>
      <c r="D305" s="73" t="s">
        <v>764</v>
      </c>
      <c r="E305" s="74">
        <v>28.376899999999999</v>
      </c>
      <c r="F305" s="75">
        <v>641</v>
      </c>
      <c r="G305" s="75">
        <v>544</v>
      </c>
      <c r="H305" s="72" t="s">
        <v>277</v>
      </c>
      <c r="I305" s="75">
        <v>420</v>
      </c>
      <c r="J305" s="72">
        <v>0</v>
      </c>
      <c r="K305" s="71">
        <v>0</v>
      </c>
      <c r="L305" s="71">
        <v>0</v>
      </c>
      <c r="M305" s="71">
        <v>3</v>
      </c>
      <c r="P305" s="165">
        <f t="shared" si="4"/>
        <v>0.15132605304212168</v>
      </c>
    </row>
    <row r="306" spans="1:16" x14ac:dyDescent="0.2">
      <c r="A306" s="71" t="s">
        <v>152</v>
      </c>
      <c r="B306" s="72" t="s">
        <v>765</v>
      </c>
      <c r="C306" s="71">
        <v>60018</v>
      </c>
      <c r="D306" s="73" t="s">
        <v>766</v>
      </c>
      <c r="E306" s="74">
        <v>27.270800000000001</v>
      </c>
      <c r="F306" s="75">
        <v>2867</v>
      </c>
      <c r="G306" s="75">
        <v>2438</v>
      </c>
      <c r="H306" s="72" t="s">
        <v>155</v>
      </c>
      <c r="I306" s="75">
        <v>380</v>
      </c>
      <c r="J306" s="72">
        <v>0</v>
      </c>
      <c r="K306" s="71">
        <v>0</v>
      </c>
      <c r="L306" s="71">
        <v>0</v>
      </c>
      <c r="M306" s="71">
        <v>3</v>
      </c>
      <c r="P306" s="165">
        <f t="shared" si="4"/>
        <v>0.14963376351587024</v>
      </c>
    </row>
    <row r="307" spans="1:16" x14ac:dyDescent="0.2">
      <c r="A307" s="71" t="s">
        <v>152</v>
      </c>
      <c r="B307" s="72" t="s">
        <v>767</v>
      </c>
      <c r="C307" s="71">
        <v>60019</v>
      </c>
      <c r="D307" s="73" t="s">
        <v>768</v>
      </c>
      <c r="E307" s="74">
        <v>83.418700000000001</v>
      </c>
      <c r="F307" s="75">
        <v>33658</v>
      </c>
      <c r="G307" s="75">
        <v>35235</v>
      </c>
      <c r="H307" s="72" t="s">
        <v>155</v>
      </c>
      <c r="I307" s="75">
        <v>40</v>
      </c>
      <c r="J307" s="72">
        <v>0</v>
      </c>
      <c r="K307" s="71">
        <v>0</v>
      </c>
      <c r="L307" s="71">
        <v>0</v>
      </c>
      <c r="M307" s="71">
        <v>2</v>
      </c>
      <c r="P307" s="165">
        <f t="shared" si="4"/>
        <v>-4.6853645492899165E-2</v>
      </c>
    </row>
    <row r="308" spans="1:16" x14ac:dyDescent="0.2">
      <c r="A308" s="71" t="s">
        <v>152</v>
      </c>
      <c r="B308" s="72" t="s">
        <v>769</v>
      </c>
      <c r="C308" s="71">
        <v>60020</v>
      </c>
      <c r="D308" s="73" t="s">
        <v>770</v>
      </c>
      <c r="E308" s="74">
        <v>15.3207</v>
      </c>
      <c r="F308" s="75">
        <v>3533</v>
      </c>
      <c r="G308" s="75">
        <v>3202</v>
      </c>
      <c r="H308" s="72" t="s">
        <v>155</v>
      </c>
      <c r="I308" s="75">
        <v>261</v>
      </c>
      <c r="J308" s="72">
        <v>0</v>
      </c>
      <c r="K308" s="71">
        <v>0</v>
      </c>
      <c r="L308" s="71">
        <v>0</v>
      </c>
      <c r="M308" s="71">
        <v>2</v>
      </c>
      <c r="P308" s="165">
        <f t="shared" si="4"/>
        <v>9.3688083781488823E-2</v>
      </c>
    </row>
    <row r="309" spans="1:16" x14ac:dyDescent="0.2">
      <c r="A309" s="71" t="s">
        <v>152</v>
      </c>
      <c r="B309" s="72" t="s">
        <v>771</v>
      </c>
      <c r="C309" s="71">
        <v>60021</v>
      </c>
      <c r="D309" s="73" t="s">
        <v>772</v>
      </c>
      <c r="E309" s="74">
        <v>9.8818999999999999</v>
      </c>
      <c r="F309" s="75">
        <v>902</v>
      </c>
      <c r="G309" s="75">
        <v>858</v>
      </c>
      <c r="H309" s="72" t="s">
        <v>155</v>
      </c>
      <c r="I309" s="75">
        <v>310</v>
      </c>
      <c r="J309" s="72">
        <v>0</v>
      </c>
      <c r="K309" s="71">
        <v>0</v>
      </c>
      <c r="L309" s="71">
        <v>0</v>
      </c>
      <c r="M309" s="71">
        <v>3</v>
      </c>
      <c r="P309" s="165">
        <f t="shared" si="4"/>
        <v>4.878048780487805E-2</v>
      </c>
    </row>
    <row r="310" spans="1:16" x14ac:dyDescent="0.2">
      <c r="A310" s="71" t="s">
        <v>152</v>
      </c>
      <c r="B310" s="72" t="s">
        <v>773</v>
      </c>
      <c r="C310" s="71">
        <v>60022</v>
      </c>
      <c r="D310" s="73" t="s">
        <v>774</v>
      </c>
      <c r="E310" s="74">
        <v>27.9148</v>
      </c>
      <c r="F310" s="75">
        <v>3969</v>
      </c>
      <c r="G310" s="75">
        <v>3848</v>
      </c>
      <c r="H310" s="72" t="s">
        <v>155</v>
      </c>
      <c r="I310" s="75">
        <v>250</v>
      </c>
      <c r="J310" s="72">
        <v>0</v>
      </c>
      <c r="K310" s="71">
        <v>0</v>
      </c>
      <c r="L310" s="71">
        <v>0</v>
      </c>
      <c r="M310" s="71">
        <v>3</v>
      </c>
      <c r="P310" s="165">
        <f t="shared" si="4"/>
        <v>3.0486268581506677E-2</v>
      </c>
    </row>
    <row r="311" spans="1:16" x14ac:dyDescent="0.2">
      <c r="A311" s="71" t="s">
        <v>152</v>
      </c>
      <c r="B311" s="72" t="s">
        <v>775</v>
      </c>
      <c r="C311" s="71">
        <v>60023</v>
      </c>
      <c r="D311" s="73" t="s">
        <v>776</v>
      </c>
      <c r="E311" s="74">
        <v>58.45</v>
      </c>
      <c r="F311" s="75">
        <v>4903</v>
      </c>
      <c r="G311" s="75">
        <v>4519</v>
      </c>
      <c r="H311" s="72" t="s">
        <v>155</v>
      </c>
      <c r="I311" s="75">
        <v>385</v>
      </c>
      <c r="J311" s="72">
        <v>0</v>
      </c>
      <c r="K311" s="71">
        <v>0</v>
      </c>
      <c r="L311" s="71">
        <v>0</v>
      </c>
      <c r="M311" s="71">
        <v>3</v>
      </c>
      <c r="P311" s="165">
        <f t="shared" si="4"/>
        <v>7.8319396287986953E-2</v>
      </c>
    </row>
    <row r="312" spans="1:16" x14ac:dyDescent="0.2">
      <c r="A312" s="71" t="s">
        <v>152</v>
      </c>
      <c r="B312" s="72" t="s">
        <v>777</v>
      </c>
      <c r="C312" s="71">
        <v>60024</v>
      </c>
      <c r="D312" s="73" t="s">
        <v>778</v>
      </c>
      <c r="E312" s="74">
        <v>61.061</v>
      </c>
      <c r="F312" s="75">
        <v>23098</v>
      </c>
      <c r="G312" s="75">
        <v>22501</v>
      </c>
      <c r="H312" s="72" t="s">
        <v>155</v>
      </c>
      <c r="I312" s="75">
        <v>200</v>
      </c>
      <c r="J312" s="72">
        <v>0</v>
      </c>
      <c r="K312" s="71">
        <v>0</v>
      </c>
      <c r="L312" s="71">
        <v>0</v>
      </c>
      <c r="M312" s="71">
        <v>2</v>
      </c>
      <c r="P312" s="165">
        <f t="shared" si="4"/>
        <v>2.5846393627153866E-2</v>
      </c>
    </row>
    <row r="313" spans="1:16" x14ac:dyDescent="0.2">
      <c r="A313" s="71" t="s">
        <v>152</v>
      </c>
      <c r="B313" s="72" t="s">
        <v>779</v>
      </c>
      <c r="C313" s="71">
        <v>60025</v>
      </c>
      <c r="D313" s="73" t="s">
        <v>780</v>
      </c>
      <c r="E313" s="74">
        <v>38.030200000000001</v>
      </c>
      <c r="F313" s="75">
        <v>8740</v>
      </c>
      <c r="G313" s="75">
        <v>8260</v>
      </c>
      <c r="H313" s="72" t="s">
        <v>155</v>
      </c>
      <c r="I313" s="75">
        <v>105</v>
      </c>
      <c r="J313" s="72">
        <v>0</v>
      </c>
      <c r="K313" s="71">
        <v>0</v>
      </c>
      <c r="L313" s="71">
        <v>0</v>
      </c>
      <c r="M313" s="71">
        <v>2</v>
      </c>
      <c r="P313" s="165">
        <f t="shared" si="4"/>
        <v>5.4919908466819219E-2</v>
      </c>
    </row>
    <row r="314" spans="1:16" x14ac:dyDescent="0.2">
      <c r="A314" s="71" t="s">
        <v>152</v>
      </c>
      <c r="B314" s="72" t="s">
        <v>781</v>
      </c>
      <c r="C314" s="71">
        <v>60026</v>
      </c>
      <c r="D314" s="73" t="s">
        <v>782</v>
      </c>
      <c r="E314" s="74">
        <v>39.408999999999999</v>
      </c>
      <c r="F314" s="75">
        <v>7744</v>
      </c>
      <c r="G314" s="75">
        <v>7812</v>
      </c>
      <c r="H314" s="72" t="s">
        <v>155</v>
      </c>
      <c r="I314" s="75">
        <v>250</v>
      </c>
      <c r="J314" s="72">
        <v>0</v>
      </c>
      <c r="K314" s="71">
        <v>0</v>
      </c>
      <c r="L314" s="71">
        <v>0</v>
      </c>
      <c r="M314" s="71">
        <v>2</v>
      </c>
      <c r="P314" s="165">
        <f t="shared" si="4"/>
        <v>-8.7809917355371903E-3</v>
      </c>
    </row>
    <row r="315" spans="1:16" x14ac:dyDescent="0.2">
      <c r="A315" s="71" t="s">
        <v>152</v>
      </c>
      <c r="B315" s="72" t="s">
        <v>783</v>
      </c>
      <c r="C315" s="71">
        <v>60027</v>
      </c>
      <c r="D315" s="73" t="s">
        <v>784</v>
      </c>
      <c r="E315" s="74">
        <v>14.5176</v>
      </c>
      <c r="F315" s="75">
        <v>1853</v>
      </c>
      <c r="G315" s="75">
        <v>1813</v>
      </c>
      <c r="H315" s="72" t="s">
        <v>155</v>
      </c>
      <c r="I315" s="75">
        <v>158</v>
      </c>
      <c r="J315" s="72">
        <v>0</v>
      </c>
      <c r="K315" s="71">
        <v>0</v>
      </c>
      <c r="L315" s="71">
        <v>0</v>
      </c>
      <c r="M315" s="71">
        <v>3</v>
      </c>
      <c r="P315" s="165">
        <f t="shared" si="4"/>
        <v>2.1586616297895305E-2</v>
      </c>
    </row>
    <row r="316" spans="1:16" x14ac:dyDescent="0.2">
      <c r="A316" s="71" t="s">
        <v>152</v>
      </c>
      <c r="B316" s="72" t="s">
        <v>785</v>
      </c>
      <c r="C316" s="71">
        <v>60028</v>
      </c>
      <c r="D316" s="73" t="s">
        <v>786</v>
      </c>
      <c r="E316" s="74">
        <v>24.6784</v>
      </c>
      <c r="F316" s="75">
        <v>975</v>
      </c>
      <c r="G316" s="75">
        <v>891</v>
      </c>
      <c r="H316" s="72" t="s">
        <v>277</v>
      </c>
      <c r="I316" s="75">
        <v>586</v>
      </c>
      <c r="J316" s="72">
        <v>0</v>
      </c>
      <c r="K316" s="71">
        <v>0</v>
      </c>
      <c r="L316" s="71">
        <v>0</v>
      </c>
      <c r="M316" s="71">
        <v>3</v>
      </c>
      <c r="P316" s="165">
        <f t="shared" si="4"/>
        <v>8.615384615384615E-2</v>
      </c>
    </row>
    <row r="317" spans="1:16" x14ac:dyDescent="0.2">
      <c r="A317" s="71" t="s">
        <v>152</v>
      </c>
      <c r="B317" s="72" t="s">
        <v>787</v>
      </c>
      <c r="C317" s="71">
        <v>60029</v>
      </c>
      <c r="D317" s="73" t="s">
        <v>788</v>
      </c>
      <c r="E317" s="74">
        <v>44.988599999999998</v>
      </c>
      <c r="F317" s="75">
        <v>744</v>
      </c>
      <c r="G317" s="75">
        <v>636</v>
      </c>
      <c r="H317" s="72" t="s">
        <v>277</v>
      </c>
      <c r="I317" s="75">
        <v>540</v>
      </c>
      <c r="J317" s="72">
        <v>0</v>
      </c>
      <c r="K317" s="71">
        <v>0</v>
      </c>
      <c r="L317" s="71">
        <v>0</v>
      </c>
      <c r="M317" s="71">
        <v>3</v>
      </c>
      <c r="P317" s="165">
        <f t="shared" si="4"/>
        <v>0.14516129032258066</v>
      </c>
    </row>
    <row r="318" spans="1:16" x14ac:dyDescent="0.2">
      <c r="A318" s="71" t="s">
        <v>152</v>
      </c>
      <c r="B318" s="72" t="s">
        <v>789</v>
      </c>
      <c r="C318" s="71">
        <v>60030</v>
      </c>
      <c r="D318" s="73" t="s">
        <v>790</v>
      </c>
      <c r="E318" s="74">
        <v>26.383800000000001</v>
      </c>
      <c r="F318" s="75">
        <v>1671</v>
      </c>
      <c r="G318" s="75">
        <v>1545</v>
      </c>
      <c r="H318" s="72" t="s">
        <v>155</v>
      </c>
      <c r="I318" s="75">
        <v>318</v>
      </c>
      <c r="J318" s="72">
        <v>0</v>
      </c>
      <c r="K318" s="71">
        <v>0</v>
      </c>
      <c r="L318" s="71">
        <v>0</v>
      </c>
      <c r="M318" s="71">
        <v>3</v>
      </c>
      <c r="P318" s="165">
        <f t="shared" si="4"/>
        <v>7.5403949730700179E-2</v>
      </c>
    </row>
    <row r="319" spans="1:16" x14ac:dyDescent="0.2">
      <c r="A319" s="71" t="s">
        <v>152</v>
      </c>
      <c r="B319" s="72" t="s">
        <v>791</v>
      </c>
      <c r="C319" s="71">
        <v>60031</v>
      </c>
      <c r="D319" s="73" t="s">
        <v>792</v>
      </c>
      <c r="E319" s="74">
        <v>108.5646</v>
      </c>
      <c r="F319" s="75">
        <v>3903</v>
      </c>
      <c r="G319" s="75">
        <v>3577</v>
      </c>
      <c r="H319" s="72" t="s">
        <v>155</v>
      </c>
      <c r="I319" s="75">
        <v>370</v>
      </c>
      <c r="J319" s="72">
        <v>0</v>
      </c>
      <c r="K319" s="71">
        <v>0</v>
      </c>
      <c r="L319" s="71">
        <v>0</v>
      </c>
      <c r="M319" s="71">
        <v>3</v>
      </c>
      <c r="P319" s="165">
        <f t="shared" si="4"/>
        <v>8.3525493210351007E-2</v>
      </c>
    </row>
    <row r="320" spans="1:16" x14ac:dyDescent="0.2">
      <c r="A320" s="71" t="s">
        <v>152</v>
      </c>
      <c r="B320" s="72" t="s">
        <v>793</v>
      </c>
      <c r="C320" s="71">
        <v>60032</v>
      </c>
      <c r="D320" s="73" t="s">
        <v>794</v>
      </c>
      <c r="E320" s="74">
        <v>12.732799999999999</v>
      </c>
      <c r="F320" s="75">
        <v>567</v>
      </c>
      <c r="G320" s="75">
        <v>516</v>
      </c>
      <c r="H320" s="72" t="s">
        <v>155</v>
      </c>
      <c r="I320" s="75">
        <v>282</v>
      </c>
      <c r="J320" s="72">
        <v>0</v>
      </c>
      <c r="K320" s="71">
        <v>0</v>
      </c>
      <c r="L320" s="71">
        <v>0</v>
      </c>
      <c r="M320" s="71">
        <v>3</v>
      </c>
      <c r="P320" s="165">
        <f t="shared" si="4"/>
        <v>8.9947089947089942E-2</v>
      </c>
    </row>
    <row r="321" spans="1:16" x14ac:dyDescent="0.2">
      <c r="A321" s="71" t="s">
        <v>152</v>
      </c>
      <c r="B321" s="72" t="s">
        <v>795</v>
      </c>
      <c r="C321" s="71">
        <v>60033</v>
      </c>
      <c r="D321" s="73" t="s">
        <v>796</v>
      </c>
      <c r="E321" s="74">
        <v>80.999600000000001</v>
      </c>
      <c r="F321" s="75">
        <v>20966</v>
      </c>
      <c r="G321" s="75">
        <v>20162</v>
      </c>
      <c r="H321" s="72" t="s">
        <v>155</v>
      </c>
      <c r="I321" s="75">
        <v>395</v>
      </c>
      <c r="J321" s="72">
        <v>0</v>
      </c>
      <c r="K321" s="71">
        <v>0</v>
      </c>
      <c r="L321" s="71">
        <v>0</v>
      </c>
      <c r="M321" s="71">
        <v>2</v>
      </c>
      <c r="P321" s="165">
        <f t="shared" si="4"/>
        <v>3.8347801201946009E-2</v>
      </c>
    </row>
    <row r="322" spans="1:16" x14ac:dyDescent="0.2">
      <c r="A322" s="71" t="s">
        <v>152</v>
      </c>
      <c r="B322" s="72" t="s">
        <v>797</v>
      </c>
      <c r="C322" s="71">
        <v>60034</v>
      </c>
      <c r="D322" s="73" t="s">
        <v>798</v>
      </c>
      <c r="E322" s="74">
        <v>78.068899999999999</v>
      </c>
      <c r="F322" s="75">
        <v>551</v>
      </c>
      <c r="G322" s="75">
        <v>517</v>
      </c>
      <c r="H322" s="72" t="s">
        <v>277</v>
      </c>
      <c r="I322" s="75">
        <v>1063</v>
      </c>
      <c r="J322" s="72">
        <v>0</v>
      </c>
      <c r="K322" s="71">
        <v>0</v>
      </c>
      <c r="L322" s="71">
        <v>0</v>
      </c>
      <c r="M322" s="71">
        <v>3</v>
      </c>
      <c r="P322" s="165">
        <f t="shared" si="4"/>
        <v>6.1705989110707807E-2</v>
      </c>
    </row>
    <row r="323" spans="1:16" x14ac:dyDescent="0.2">
      <c r="A323" s="71" t="s">
        <v>152</v>
      </c>
      <c r="B323" s="72" t="s">
        <v>799</v>
      </c>
      <c r="C323" s="71">
        <v>60035</v>
      </c>
      <c r="D323" s="73" t="s">
        <v>800</v>
      </c>
      <c r="E323" s="74">
        <v>32.977400000000003</v>
      </c>
      <c r="F323" s="75">
        <v>9645</v>
      </c>
      <c r="G323" s="75">
        <v>10120</v>
      </c>
      <c r="H323" s="72" t="s">
        <v>277</v>
      </c>
      <c r="I323" s="75">
        <v>747</v>
      </c>
      <c r="J323" s="72">
        <v>0</v>
      </c>
      <c r="K323" s="71">
        <v>0</v>
      </c>
      <c r="L323" s="71">
        <v>0</v>
      </c>
      <c r="M323" s="71">
        <v>2</v>
      </c>
      <c r="P323" s="165">
        <f t="shared" ref="P323:P381" si="5">(F323-G323)/F323</f>
        <v>-4.9248315189217212E-2</v>
      </c>
    </row>
    <row r="324" spans="1:16" x14ac:dyDescent="0.2">
      <c r="A324" s="71" t="s">
        <v>152</v>
      </c>
      <c r="B324" s="72" t="s">
        <v>801</v>
      </c>
      <c r="C324" s="71">
        <v>60036</v>
      </c>
      <c r="D324" s="73" t="s">
        <v>802</v>
      </c>
      <c r="E324" s="74">
        <v>16.1111</v>
      </c>
      <c r="F324" s="75">
        <v>2993</v>
      </c>
      <c r="G324" s="75">
        <v>2752</v>
      </c>
      <c r="H324" s="72" t="s">
        <v>155</v>
      </c>
      <c r="I324" s="75">
        <v>150</v>
      </c>
      <c r="J324" s="72">
        <v>0</v>
      </c>
      <c r="K324" s="71">
        <v>0</v>
      </c>
      <c r="L324" s="71">
        <v>0</v>
      </c>
      <c r="M324" s="71">
        <v>2</v>
      </c>
      <c r="P324" s="165">
        <f t="shared" si="5"/>
        <v>8.0521216171065821E-2</v>
      </c>
    </row>
    <row r="325" spans="1:16" x14ac:dyDescent="0.2">
      <c r="A325" s="71" t="s">
        <v>152</v>
      </c>
      <c r="B325" s="72" t="s">
        <v>803</v>
      </c>
      <c r="C325" s="71">
        <v>60037</v>
      </c>
      <c r="D325" s="73" t="s">
        <v>804</v>
      </c>
      <c r="E325" s="74">
        <v>16.1479</v>
      </c>
      <c r="F325" s="75">
        <v>1318</v>
      </c>
      <c r="G325" s="75">
        <v>1256</v>
      </c>
      <c r="H325" s="72" t="s">
        <v>155</v>
      </c>
      <c r="I325" s="75">
        <v>375</v>
      </c>
      <c r="J325" s="72">
        <v>0</v>
      </c>
      <c r="K325" s="71">
        <v>0</v>
      </c>
      <c r="L325" s="71">
        <v>0</v>
      </c>
      <c r="M325" s="71">
        <v>3</v>
      </c>
      <c r="P325" s="165">
        <f t="shared" si="5"/>
        <v>4.7040971168437029E-2</v>
      </c>
    </row>
    <row r="326" spans="1:16" x14ac:dyDescent="0.2">
      <c r="A326" s="71" t="s">
        <v>152</v>
      </c>
      <c r="B326" s="72" t="s">
        <v>805</v>
      </c>
      <c r="C326" s="71">
        <v>60038</v>
      </c>
      <c r="D326" s="73" t="s">
        <v>806</v>
      </c>
      <c r="E326" s="74">
        <v>46.844299999999997</v>
      </c>
      <c r="F326" s="75">
        <v>46649</v>
      </c>
      <c r="G326" s="75">
        <v>43830</v>
      </c>
      <c r="H326" s="72" t="s">
        <v>155</v>
      </c>
      <c r="I326" s="75">
        <v>291</v>
      </c>
      <c r="J326" s="72">
        <v>0</v>
      </c>
      <c r="K326" s="71">
        <v>0</v>
      </c>
      <c r="L326" s="71">
        <v>0</v>
      </c>
      <c r="M326" s="71">
        <v>2</v>
      </c>
      <c r="P326" s="165">
        <f t="shared" si="5"/>
        <v>6.043001993611867E-2</v>
      </c>
    </row>
    <row r="327" spans="1:16" x14ac:dyDescent="0.2">
      <c r="A327" s="71" t="s">
        <v>152</v>
      </c>
      <c r="B327" s="72" t="s">
        <v>807</v>
      </c>
      <c r="C327" s="71">
        <v>60039</v>
      </c>
      <c r="D327" s="73" t="s">
        <v>808</v>
      </c>
      <c r="E327" s="74">
        <v>14.835800000000001</v>
      </c>
      <c r="F327" s="75">
        <v>2180</v>
      </c>
      <c r="G327" s="75">
        <v>1997</v>
      </c>
      <c r="H327" s="72" t="s">
        <v>277</v>
      </c>
      <c r="I327" s="75">
        <v>783</v>
      </c>
      <c r="J327" s="72">
        <v>0</v>
      </c>
      <c r="K327" s="71">
        <v>0</v>
      </c>
      <c r="L327" s="71">
        <v>0</v>
      </c>
      <c r="M327" s="71">
        <v>3</v>
      </c>
      <c r="P327" s="165">
        <f t="shared" si="5"/>
        <v>8.3944954128440372E-2</v>
      </c>
    </row>
    <row r="328" spans="1:16" x14ac:dyDescent="0.2">
      <c r="A328" s="71" t="s">
        <v>152</v>
      </c>
      <c r="B328" s="72" t="s">
        <v>809</v>
      </c>
      <c r="C328" s="71">
        <v>60040</v>
      </c>
      <c r="D328" s="73" t="s">
        <v>810</v>
      </c>
      <c r="E328" s="74">
        <v>17.736999999999998</v>
      </c>
      <c r="F328" s="75">
        <v>1246</v>
      </c>
      <c r="G328" s="75">
        <v>1220</v>
      </c>
      <c r="H328" s="72" t="s">
        <v>277</v>
      </c>
      <c r="I328" s="75">
        <v>558</v>
      </c>
      <c r="J328" s="72">
        <v>0</v>
      </c>
      <c r="K328" s="71">
        <v>0</v>
      </c>
      <c r="L328" s="71">
        <v>0</v>
      </c>
      <c r="M328" s="71">
        <v>3</v>
      </c>
      <c r="P328" s="165">
        <f t="shared" si="5"/>
        <v>2.0866773675762441E-2</v>
      </c>
    </row>
    <row r="329" spans="1:16" x14ac:dyDescent="0.2">
      <c r="A329" s="71" t="s">
        <v>152</v>
      </c>
      <c r="B329" s="72" t="s">
        <v>811</v>
      </c>
      <c r="C329" s="71">
        <v>60041</v>
      </c>
      <c r="D329" s="73" t="s">
        <v>812</v>
      </c>
      <c r="E329" s="74">
        <v>33.544400000000003</v>
      </c>
      <c r="F329" s="75">
        <v>2343</v>
      </c>
      <c r="G329" s="75">
        <v>2348</v>
      </c>
      <c r="H329" s="72" t="s">
        <v>155</v>
      </c>
      <c r="I329" s="75">
        <v>363</v>
      </c>
      <c r="J329" s="72">
        <v>0</v>
      </c>
      <c r="K329" s="71">
        <v>0</v>
      </c>
      <c r="L329" s="71">
        <v>0</v>
      </c>
      <c r="M329" s="71">
        <v>3</v>
      </c>
      <c r="P329" s="165">
        <f t="shared" si="5"/>
        <v>-2.134016218523261E-3</v>
      </c>
    </row>
    <row r="330" spans="1:16" x14ac:dyDescent="0.2">
      <c r="A330" s="71" t="s">
        <v>152</v>
      </c>
      <c r="B330" s="72" t="s">
        <v>813</v>
      </c>
      <c r="C330" s="71">
        <v>60042</v>
      </c>
      <c r="D330" s="73" t="s">
        <v>814</v>
      </c>
      <c r="E330" s="74">
        <v>40.372799999999998</v>
      </c>
      <c r="F330" s="75">
        <v>1658</v>
      </c>
      <c r="G330" s="75">
        <v>1505</v>
      </c>
      <c r="H330" s="72" t="s">
        <v>277</v>
      </c>
      <c r="I330" s="75">
        <v>625</v>
      </c>
      <c r="J330" s="72">
        <v>0</v>
      </c>
      <c r="K330" s="71">
        <v>0</v>
      </c>
      <c r="L330" s="71">
        <v>0</v>
      </c>
      <c r="M330" s="71">
        <v>3</v>
      </c>
      <c r="P330" s="165">
        <f t="shared" si="5"/>
        <v>9.227985524728588E-2</v>
      </c>
    </row>
    <row r="331" spans="1:16" x14ac:dyDescent="0.2">
      <c r="A331" s="71" t="s">
        <v>152</v>
      </c>
      <c r="B331" s="72" t="s">
        <v>815</v>
      </c>
      <c r="C331" s="71">
        <v>60043</v>
      </c>
      <c r="D331" s="73" t="s">
        <v>816</v>
      </c>
      <c r="E331" s="74">
        <v>16.013999999999999</v>
      </c>
      <c r="F331" s="75">
        <v>11963</v>
      </c>
      <c r="G331" s="75">
        <v>10854</v>
      </c>
      <c r="H331" s="72" t="s">
        <v>155</v>
      </c>
      <c r="I331" s="75">
        <v>217</v>
      </c>
      <c r="J331" s="72">
        <v>0</v>
      </c>
      <c r="K331" s="71">
        <v>0</v>
      </c>
      <c r="L331" s="71">
        <v>0</v>
      </c>
      <c r="M331" s="71">
        <v>2</v>
      </c>
      <c r="P331" s="165">
        <f t="shared" si="5"/>
        <v>9.270249937306696E-2</v>
      </c>
    </row>
    <row r="332" spans="1:16" x14ac:dyDescent="0.2">
      <c r="A332" s="71" t="s">
        <v>152</v>
      </c>
      <c r="B332" s="72" t="s">
        <v>817</v>
      </c>
      <c r="C332" s="71">
        <v>60044</v>
      </c>
      <c r="D332" s="73" t="s">
        <v>818</v>
      </c>
      <c r="E332" s="74">
        <v>48.711799999999997</v>
      </c>
      <c r="F332" s="75">
        <v>12882</v>
      </c>
      <c r="G332" s="75">
        <v>12139</v>
      </c>
      <c r="H332" s="72" t="s">
        <v>155</v>
      </c>
      <c r="I332" s="75">
        <v>438</v>
      </c>
      <c r="J332" s="72">
        <v>0</v>
      </c>
      <c r="K332" s="71">
        <v>0</v>
      </c>
      <c r="L332" s="71">
        <v>0</v>
      </c>
      <c r="M332" s="71">
        <v>2</v>
      </c>
      <c r="P332" s="165">
        <f t="shared" si="5"/>
        <v>5.767737928893029E-2</v>
      </c>
    </row>
    <row r="333" spans="1:16" x14ac:dyDescent="0.2">
      <c r="A333" s="71" t="s">
        <v>152</v>
      </c>
      <c r="B333" s="72" t="s">
        <v>819</v>
      </c>
      <c r="C333" s="71">
        <v>60045</v>
      </c>
      <c r="D333" s="73" t="s">
        <v>820</v>
      </c>
      <c r="E333" s="74">
        <v>26.571000000000002</v>
      </c>
      <c r="F333" s="75">
        <v>3267</v>
      </c>
      <c r="G333" s="75">
        <v>3182</v>
      </c>
      <c r="H333" s="72" t="s">
        <v>277</v>
      </c>
      <c r="I333" s="75">
        <v>397</v>
      </c>
      <c r="J333" s="72">
        <v>0</v>
      </c>
      <c r="K333" s="71">
        <v>0</v>
      </c>
      <c r="L333" s="71">
        <v>0</v>
      </c>
      <c r="M333" s="71">
        <v>3</v>
      </c>
      <c r="P333" s="165">
        <f t="shared" si="5"/>
        <v>2.6017753290480564E-2</v>
      </c>
    </row>
    <row r="334" spans="1:16" x14ac:dyDescent="0.2">
      <c r="A334" s="71" t="s">
        <v>152</v>
      </c>
      <c r="B334" s="72" t="s">
        <v>821</v>
      </c>
      <c r="C334" s="71">
        <v>60046</v>
      </c>
      <c r="D334" s="73" t="s">
        <v>822</v>
      </c>
      <c r="E334" s="74">
        <v>70.636200000000002</v>
      </c>
      <c r="F334" s="75">
        <v>8146</v>
      </c>
      <c r="G334" s="75">
        <v>7951</v>
      </c>
      <c r="H334" s="72" t="s">
        <v>155</v>
      </c>
      <c r="I334" s="75">
        <v>471</v>
      </c>
      <c r="J334" s="72">
        <v>0</v>
      </c>
      <c r="K334" s="71">
        <v>0</v>
      </c>
      <c r="L334" s="71">
        <v>0</v>
      </c>
      <c r="M334" s="71">
        <v>3</v>
      </c>
      <c r="P334" s="165">
        <f t="shared" si="5"/>
        <v>2.3938129143137737E-2</v>
      </c>
    </row>
    <row r="335" spans="1:16" x14ac:dyDescent="0.2">
      <c r="A335" s="71" t="s">
        <v>152</v>
      </c>
      <c r="B335" s="72" t="s">
        <v>823</v>
      </c>
      <c r="C335" s="71">
        <v>60047</v>
      </c>
      <c r="D335" s="73" t="s">
        <v>824</v>
      </c>
      <c r="E335" s="74">
        <v>42.160600000000002</v>
      </c>
      <c r="F335" s="75">
        <v>1528</v>
      </c>
      <c r="G335" s="75">
        <v>1284</v>
      </c>
      <c r="H335" s="72" t="s">
        <v>155</v>
      </c>
      <c r="I335" s="75">
        <v>318</v>
      </c>
      <c r="J335" s="72">
        <v>0</v>
      </c>
      <c r="K335" s="71">
        <v>0</v>
      </c>
      <c r="L335" s="71">
        <v>0</v>
      </c>
      <c r="M335" s="71">
        <v>3</v>
      </c>
      <c r="P335" s="165">
        <f t="shared" si="5"/>
        <v>0.15968586387434555</v>
      </c>
    </row>
    <row r="336" spans="1:16" x14ac:dyDescent="0.2">
      <c r="A336" s="71" t="s">
        <v>152</v>
      </c>
      <c r="B336" s="72" t="s">
        <v>825</v>
      </c>
      <c r="C336" s="71">
        <v>60048</v>
      </c>
      <c r="D336" s="73" t="s">
        <v>826</v>
      </c>
      <c r="E336" s="74">
        <v>27.307200000000002</v>
      </c>
      <c r="F336" s="75">
        <v>3084</v>
      </c>
      <c r="G336" s="75">
        <v>3071</v>
      </c>
      <c r="H336" s="72" t="s">
        <v>277</v>
      </c>
      <c r="I336" s="75">
        <v>450</v>
      </c>
      <c r="J336" s="72">
        <v>0</v>
      </c>
      <c r="K336" s="71">
        <v>0</v>
      </c>
      <c r="L336" s="71">
        <v>0</v>
      </c>
      <c r="M336" s="71">
        <v>3</v>
      </c>
      <c r="P336" s="165">
        <f t="shared" si="5"/>
        <v>4.2153047989623863E-3</v>
      </c>
    </row>
    <row r="337" spans="1:16" x14ac:dyDescent="0.2">
      <c r="A337" s="71" t="s">
        <v>152</v>
      </c>
      <c r="B337" s="72" t="s">
        <v>827</v>
      </c>
      <c r="C337" s="71">
        <v>60049</v>
      </c>
      <c r="D337" s="73" t="s">
        <v>828</v>
      </c>
      <c r="E337" s="74">
        <v>44.8889</v>
      </c>
      <c r="F337" s="75">
        <v>1552</v>
      </c>
      <c r="G337" s="75">
        <v>1462</v>
      </c>
      <c r="H337" s="72" t="s">
        <v>277</v>
      </c>
      <c r="I337" s="75">
        <v>630</v>
      </c>
      <c r="J337" s="72">
        <v>0</v>
      </c>
      <c r="K337" s="71">
        <v>0</v>
      </c>
      <c r="L337" s="71">
        <v>0</v>
      </c>
      <c r="M337" s="71">
        <v>3</v>
      </c>
      <c r="P337" s="165">
        <f t="shared" si="5"/>
        <v>5.7989690721649487E-2</v>
      </c>
    </row>
    <row r="338" spans="1:16" x14ac:dyDescent="0.2">
      <c r="A338" s="71" t="s">
        <v>152</v>
      </c>
      <c r="B338" s="72" t="s">
        <v>829</v>
      </c>
      <c r="C338" s="71">
        <v>60050</v>
      </c>
      <c r="D338" s="73" t="s">
        <v>830</v>
      </c>
      <c r="E338" s="74">
        <v>62.146900000000002</v>
      </c>
      <c r="F338" s="75">
        <v>1255</v>
      </c>
      <c r="G338" s="75">
        <v>1130</v>
      </c>
      <c r="H338" s="72" t="s">
        <v>277</v>
      </c>
      <c r="I338" s="75">
        <v>725</v>
      </c>
      <c r="J338" s="72">
        <v>0</v>
      </c>
      <c r="K338" s="71">
        <v>0</v>
      </c>
      <c r="L338" s="71">
        <v>0</v>
      </c>
      <c r="M338" s="71">
        <v>3</v>
      </c>
      <c r="P338" s="165">
        <f t="shared" si="5"/>
        <v>9.9601593625498003E-2</v>
      </c>
    </row>
    <row r="339" spans="1:16" x14ac:dyDescent="0.2">
      <c r="A339" s="71" t="s">
        <v>152</v>
      </c>
      <c r="B339" s="72" t="s">
        <v>831</v>
      </c>
      <c r="C339" s="71">
        <v>60051</v>
      </c>
      <c r="D339" s="73" t="s">
        <v>832</v>
      </c>
      <c r="E339" s="74">
        <v>32.931199999999997</v>
      </c>
      <c r="F339" s="75">
        <v>3004</v>
      </c>
      <c r="G339" s="75">
        <v>2650</v>
      </c>
      <c r="H339" s="72" t="s">
        <v>155</v>
      </c>
      <c r="I339" s="75">
        <v>190</v>
      </c>
      <c r="J339" s="72">
        <v>0</v>
      </c>
      <c r="K339" s="71">
        <v>0</v>
      </c>
      <c r="L339" s="71">
        <v>0</v>
      </c>
      <c r="M339" s="71">
        <v>3</v>
      </c>
      <c r="P339" s="165">
        <f t="shared" si="5"/>
        <v>0.11784287616511319</v>
      </c>
    </row>
    <row r="340" spans="1:16" x14ac:dyDescent="0.2">
      <c r="A340" s="71" t="s">
        <v>152</v>
      </c>
      <c r="B340" s="72" t="s">
        <v>833</v>
      </c>
      <c r="C340" s="71">
        <v>60052</v>
      </c>
      <c r="D340" s="73" t="s">
        <v>834</v>
      </c>
      <c r="E340" s="74">
        <v>17.324400000000001</v>
      </c>
      <c r="F340" s="75">
        <v>6036</v>
      </c>
      <c r="G340" s="75">
        <v>6310</v>
      </c>
      <c r="H340" s="72" t="s">
        <v>155</v>
      </c>
      <c r="I340" s="75">
        <v>115</v>
      </c>
      <c r="J340" s="72">
        <v>0</v>
      </c>
      <c r="K340" s="71">
        <v>0</v>
      </c>
      <c r="L340" s="71">
        <v>0</v>
      </c>
      <c r="M340" s="71">
        <v>2</v>
      </c>
      <c r="P340" s="165">
        <f t="shared" si="5"/>
        <v>-4.5394300861497677E-2</v>
      </c>
    </row>
    <row r="341" spans="1:16" x14ac:dyDescent="0.2">
      <c r="A341" s="71" t="s">
        <v>152</v>
      </c>
      <c r="B341" s="72" t="s">
        <v>835</v>
      </c>
      <c r="C341" s="71">
        <v>60053</v>
      </c>
      <c r="D341" s="73" t="s">
        <v>836</v>
      </c>
      <c r="E341" s="74">
        <v>35.3812</v>
      </c>
      <c r="F341" s="75">
        <v>4657</v>
      </c>
      <c r="G341" s="75">
        <v>4382</v>
      </c>
      <c r="H341" s="72" t="s">
        <v>277</v>
      </c>
      <c r="I341" s="75">
        <v>620</v>
      </c>
      <c r="J341" s="72">
        <v>0</v>
      </c>
      <c r="K341" s="71">
        <v>0</v>
      </c>
      <c r="L341" s="71">
        <v>0</v>
      </c>
      <c r="M341" s="71">
        <v>3</v>
      </c>
      <c r="P341" s="165">
        <f t="shared" si="5"/>
        <v>5.9050891131629805E-2</v>
      </c>
    </row>
    <row r="342" spans="1:16" x14ac:dyDescent="0.2">
      <c r="A342" s="71" t="s">
        <v>152</v>
      </c>
      <c r="B342" s="72" t="s">
        <v>837</v>
      </c>
      <c r="C342" s="71">
        <v>60054</v>
      </c>
      <c r="D342" s="73" t="s">
        <v>838</v>
      </c>
      <c r="E342" s="74">
        <v>24.405799999999999</v>
      </c>
      <c r="F342" s="75">
        <v>2558</v>
      </c>
      <c r="G342" s="75">
        <v>2447</v>
      </c>
      <c r="H342" s="72" t="s">
        <v>155</v>
      </c>
      <c r="I342" s="75">
        <v>69</v>
      </c>
      <c r="J342" s="72">
        <v>0</v>
      </c>
      <c r="K342" s="71">
        <v>0</v>
      </c>
      <c r="L342" s="71">
        <v>0</v>
      </c>
      <c r="M342" s="71">
        <v>3</v>
      </c>
      <c r="P342" s="165">
        <f t="shared" si="5"/>
        <v>4.3393275996872559E-2</v>
      </c>
    </row>
    <row r="343" spans="1:16" x14ac:dyDescent="0.2">
      <c r="A343" s="71" t="s">
        <v>152</v>
      </c>
      <c r="B343" s="72" t="s">
        <v>839</v>
      </c>
      <c r="C343" s="71">
        <v>60055</v>
      </c>
      <c r="D343" s="73" t="s">
        <v>840</v>
      </c>
      <c r="E343" s="74">
        <v>30.680900000000001</v>
      </c>
      <c r="F343" s="75">
        <v>4303</v>
      </c>
      <c r="G343" s="75">
        <v>3972</v>
      </c>
      <c r="H343" s="72" t="s">
        <v>155</v>
      </c>
      <c r="I343" s="75">
        <v>283</v>
      </c>
      <c r="J343" s="72">
        <v>0</v>
      </c>
      <c r="K343" s="71">
        <v>0</v>
      </c>
      <c r="L343" s="71">
        <v>0</v>
      </c>
      <c r="M343" s="71">
        <v>3</v>
      </c>
      <c r="P343" s="165">
        <f t="shared" si="5"/>
        <v>7.6923076923076927E-2</v>
      </c>
    </row>
    <row r="344" spans="1:16" x14ac:dyDescent="0.2">
      <c r="A344" s="71" t="s">
        <v>152</v>
      </c>
      <c r="B344" s="72" t="s">
        <v>841</v>
      </c>
      <c r="C344" s="71">
        <v>60056</v>
      </c>
      <c r="D344" s="73" t="s">
        <v>842</v>
      </c>
      <c r="E344" s="74">
        <v>88.800600000000003</v>
      </c>
      <c r="F344" s="75">
        <v>13223</v>
      </c>
      <c r="G344" s="75">
        <v>12438</v>
      </c>
      <c r="H344" s="72" t="s">
        <v>155</v>
      </c>
      <c r="I344" s="75">
        <v>97</v>
      </c>
      <c r="J344" s="72">
        <v>0</v>
      </c>
      <c r="K344" s="71">
        <v>0</v>
      </c>
      <c r="L344" s="71">
        <v>0</v>
      </c>
      <c r="M344" s="71">
        <v>2</v>
      </c>
      <c r="P344" s="165">
        <f t="shared" si="5"/>
        <v>5.9366255766467521E-2</v>
      </c>
    </row>
    <row r="345" spans="1:16" x14ac:dyDescent="0.2">
      <c r="A345" s="71" t="s">
        <v>152</v>
      </c>
      <c r="B345" s="72" t="s">
        <v>843</v>
      </c>
      <c r="C345" s="71">
        <v>60057</v>
      </c>
      <c r="D345" s="73" t="s">
        <v>844</v>
      </c>
      <c r="E345" s="74">
        <v>9.8042999999999996</v>
      </c>
      <c r="F345" s="75">
        <v>1217</v>
      </c>
      <c r="G345" s="75">
        <v>1060</v>
      </c>
      <c r="H345" s="72" t="s">
        <v>155</v>
      </c>
      <c r="I345" s="75">
        <v>430</v>
      </c>
      <c r="J345" s="72">
        <v>0</v>
      </c>
      <c r="K345" s="71">
        <v>0</v>
      </c>
      <c r="L345" s="71">
        <v>0</v>
      </c>
      <c r="M345" s="71">
        <v>3</v>
      </c>
      <c r="P345" s="165">
        <f t="shared" si="5"/>
        <v>0.12900575184880855</v>
      </c>
    </row>
    <row r="346" spans="1:16" x14ac:dyDescent="0.2">
      <c r="A346" s="71" t="s">
        <v>152</v>
      </c>
      <c r="B346" s="72" t="s">
        <v>845</v>
      </c>
      <c r="C346" s="71">
        <v>60058</v>
      </c>
      <c r="D346" s="73" t="s">
        <v>846</v>
      </c>
      <c r="E346" s="74">
        <v>31.613399999999999</v>
      </c>
      <c r="F346" s="75">
        <v>5346</v>
      </c>
      <c r="G346" s="75">
        <v>5059</v>
      </c>
      <c r="H346" s="72" t="s">
        <v>155</v>
      </c>
      <c r="I346" s="75">
        <v>300</v>
      </c>
      <c r="J346" s="72">
        <v>0</v>
      </c>
      <c r="K346" s="71">
        <v>0</v>
      </c>
      <c r="L346" s="71">
        <v>0</v>
      </c>
      <c r="M346" s="71">
        <v>3</v>
      </c>
      <c r="P346" s="165">
        <f t="shared" si="5"/>
        <v>5.3684998129442572E-2</v>
      </c>
    </row>
    <row r="347" spans="1:16" x14ac:dyDescent="0.2">
      <c r="A347" s="71" t="s">
        <v>152</v>
      </c>
      <c r="B347" s="72" t="s">
        <v>847</v>
      </c>
      <c r="C347" s="71">
        <v>60059</v>
      </c>
      <c r="D347" s="73" t="s">
        <v>848</v>
      </c>
      <c r="E347" s="74">
        <v>11.582800000000001</v>
      </c>
      <c r="F347" s="75">
        <v>971</v>
      </c>
      <c r="G347" s="75">
        <v>911</v>
      </c>
      <c r="H347" s="72" t="s">
        <v>155</v>
      </c>
      <c r="I347" s="75">
        <v>507</v>
      </c>
      <c r="J347" s="72">
        <v>0</v>
      </c>
      <c r="K347" s="71">
        <v>0</v>
      </c>
      <c r="L347" s="71">
        <v>0</v>
      </c>
      <c r="M347" s="71">
        <v>3</v>
      </c>
      <c r="P347" s="165">
        <f t="shared" si="5"/>
        <v>6.1791967044284246E-2</v>
      </c>
    </row>
    <row r="348" spans="1:16" x14ac:dyDescent="0.2">
      <c r="A348" s="71" t="s">
        <v>152</v>
      </c>
      <c r="B348" s="72" t="s">
        <v>849</v>
      </c>
      <c r="C348" s="71">
        <v>60060</v>
      </c>
      <c r="D348" s="73" t="s">
        <v>850</v>
      </c>
      <c r="E348" s="74">
        <v>43.331699999999998</v>
      </c>
      <c r="F348" s="75">
        <v>7536</v>
      </c>
      <c r="G348" s="75">
        <v>6975</v>
      </c>
      <c r="H348" s="72" t="s">
        <v>155</v>
      </c>
      <c r="I348" s="75">
        <v>205</v>
      </c>
      <c r="J348" s="72">
        <v>0</v>
      </c>
      <c r="K348" s="71">
        <v>0</v>
      </c>
      <c r="L348" s="71">
        <v>0</v>
      </c>
      <c r="M348" s="71">
        <v>3</v>
      </c>
      <c r="P348" s="165">
        <f t="shared" si="5"/>
        <v>7.4442675159235666E-2</v>
      </c>
    </row>
    <row r="349" spans="1:16" x14ac:dyDescent="0.2">
      <c r="A349" s="71" t="s">
        <v>152</v>
      </c>
      <c r="B349" s="72" t="s">
        <v>851</v>
      </c>
      <c r="C349" s="71">
        <v>60061</v>
      </c>
      <c r="D349" s="73" t="s">
        <v>852</v>
      </c>
      <c r="E349" s="74">
        <v>31.213799999999999</v>
      </c>
      <c r="F349" s="75">
        <v>361</v>
      </c>
      <c r="G349" s="75">
        <v>313</v>
      </c>
      <c r="H349" s="72" t="s">
        <v>277</v>
      </c>
      <c r="I349" s="75">
        <v>836</v>
      </c>
      <c r="J349" s="72">
        <v>0</v>
      </c>
      <c r="K349" s="71">
        <v>0</v>
      </c>
      <c r="L349" s="71">
        <v>0</v>
      </c>
      <c r="M349" s="71">
        <v>3</v>
      </c>
      <c r="P349" s="165">
        <f t="shared" si="5"/>
        <v>0.1329639889196676</v>
      </c>
    </row>
    <row r="350" spans="1:16" x14ac:dyDescent="0.2">
      <c r="A350" s="71" t="s">
        <v>152</v>
      </c>
      <c r="B350" s="72" t="s">
        <v>853</v>
      </c>
      <c r="C350" s="71">
        <v>60062</v>
      </c>
      <c r="D350" s="73" t="s">
        <v>854</v>
      </c>
      <c r="E350" s="74">
        <v>37.6342</v>
      </c>
      <c r="F350" s="75">
        <v>2122</v>
      </c>
      <c r="G350" s="75">
        <v>1897</v>
      </c>
      <c r="H350" s="72" t="s">
        <v>277</v>
      </c>
      <c r="I350" s="75">
        <v>721</v>
      </c>
      <c r="J350" s="72">
        <v>0</v>
      </c>
      <c r="K350" s="71">
        <v>0</v>
      </c>
      <c r="L350" s="71">
        <v>0</v>
      </c>
      <c r="M350" s="71">
        <v>3</v>
      </c>
      <c r="P350" s="165">
        <f t="shared" si="5"/>
        <v>0.10603204524033931</v>
      </c>
    </row>
    <row r="351" spans="1:16" x14ac:dyDescent="0.2">
      <c r="A351" s="71" t="s">
        <v>152</v>
      </c>
      <c r="B351" s="72" t="s">
        <v>855</v>
      </c>
      <c r="C351" s="71">
        <v>60063</v>
      </c>
      <c r="D351" s="73" t="s">
        <v>856</v>
      </c>
      <c r="E351" s="74">
        <v>15.705399999999999</v>
      </c>
      <c r="F351" s="75">
        <v>3166</v>
      </c>
      <c r="G351" s="75">
        <v>3043</v>
      </c>
      <c r="H351" s="72" t="s">
        <v>155</v>
      </c>
      <c r="I351" s="75">
        <v>38</v>
      </c>
      <c r="J351" s="72">
        <v>0</v>
      </c>
      <c r="K351" s="71">
        <v>0</v>
      </c>
      <c r="L351" s="71">
        <v>0</v>
      </c>
      <c r="M351" s="71">
        <v>3</v>
      </c>
      <c r="P351" s="165">
        <f t="shared" si="5"/>
        <v>3.8850284270372709E-2</v>
      </c>
    </row>
    <row r="352" spans="1:16" x14ac:dyDescent="0.2">
      <c r="A352" s="71" t="s">
        <v>152</v>
      </c>
      <c r="B352" s="72" t="s">
        <v>857</v>
      </c>
      <c r="C352" s="71">
        <v>60064</v>
      </c>
      <c r="D352" s="73" t="s">
        <v>858</v>
      </c>
      <c r="E352" s="74">
        <v>24.7104</v>
      </c>
      <c r="F352" s="75">
        <v>3410</v>
      </c>
      <c r="G352" s="75">
        <v>3094</v>
      </c>
      <c r="H352" s="72" t="s">
        <v>155</v>
      </c>
      <c r="I352" s="75">
        <v>200</v>
      </c>
      <c r="J352" s="72">
        <v>0</v>
      </c>
      <c r="K352" s="71">
        <v>0</v>
      </c>
      <c r="L352" s="71">
        <v>0</v>
      </c>
      <c r="M352" s="71">
        <v>3</v>
      </c>
      <c r="P352" s="165">
        <f t="shared" si="5"/>
        <v>9.2668621700879764E-2</v>
      </c>
    </row>
    <row r="353" spans="1:16" x14ac:dyDescent="0.2">
      <c r="A353" s="71" t="s">
        <v>152</v>
      </c>
      <c r="B353" s="72" t="s">
        <v>859</v>
      </c>
      <c r="C353" s="71">
        <v>60065</v>
      </c>
      <c r="D353" s="73" t="s">
        <v>860</v>
      </c>
      <c r="E353" s="74">
        <v>9.0257000000000005</v>
      </c>
      <c r="F353" s="75">
        <v>994</v>
      </c>
      <c r="G353" s="75">
        <v>879</v>
      </c>
      <c r="H353" s="72" t="s">
        <v>155</v>
      </c>
      <c r="I353" s="75">
        <v>137</v>
      </c>
      <c r="J353" s="72">
        <v>0</v>
      </c>
      <c r="K353" s="71">
        <v>0</v>
      </c>
      <c r="L353" s="71">
        <v>0</v>
      </c>
      <c r="M353" s="71">
        <v>3</v>
      </c>
      <c r="P353" s="165">
        <f t="shared" si="5"/>
        <v>0.11569416498993963</v>
      </c>
    </row>
    <row r="354" spans="1:16" x14ac:dyDescent="0.2">
      <c r="A354" s="71" t="s">
        <v>152</v>
      </c>
      <c r="B354" s="72" t="s">
        <v>861</v>
      </c>
      <c r="C354" s="71">
        <v>60066</v>
      </c>
      <c r="D354" s="73" t="s">
        <v>862</v>
      </c>
      <c r="E354" s="74">
        <v>17.1068</v>
      </c>
      <c r="F354" s="75">
        <v>1566</v>
      </c>
      <c r="G354" s="75">
        <v>1311</v>
      </c>
      <c r="H354" s="72" t="s">
        <v>155</v>
      </c>
      <c r="I354" s="75">
        <v>176</v>
      </c>
      <c r="J354" s="72">
        <v>0</v>
      </c>
      <c r="K354" s="71">
        <v>0</v>
      </c>
      <c r="L354" s="71">
        <v>0</v>
      </c>
      <c r="M354" s="71">
        <v>3</v>
      </c>
      <c r="P354" s="165">
        <f t="shared" si="5"/>
        <v>0.16283524904214558</v>
      </c>
    </row>
    <row r="355" spans="1:16" x14ac:dyDescent="0.2">
      <c r="A355" s="71" t="s">
        <v>152</v>
      </c>
      <c r="B355" s="72" t="s">
        <v>863</v>
      </c>
      <c r="C355" s="71">
        <v>60067</v>
      </c>
      <c r="D355" s="73" t="s">
        <v>864</v>
      </c>
      <c r="E355" s="74">
        <v>18.018599999999999</v>
      </c>
      <c r="F355" s="75">
        <v>1931</v>
      </c>
      <c r="G355" s="75">
        <v>1842</v>
      </c>
      <c r="H355" s="72" t="s">
        <v>155</v>
      </c>
      <c r="I355" s="75">
        <v>57</v>
      </c>
      <c r="J355" s="72">
        <v>0</v>
      </c>
      <c r="K355" s="71">
        <v>0</v>
      </c>
      <c r="L355" s="71">
        <v>0</v>
      </c>
      <c r="M355" s="71">
        <v>3</v>
      </c>
      <c r="P355" s="165">
        <f t="shared" si="5"/>
        <v>4.6090108751941999E-2</v>
      </c>
    </row>
    <row r="356" spans="1:16" x14ac:dyDescent="0.2">
      <c r="A356" s="71" t="s">
        <v>152</v>
      </c>
      <c r="B356" s="72" t="s">
        <v>865</v>
      </c>
      <c r="C356" s="71">
        <v>60068</v>
      </c>
      <c r="D356" s="73" t="s">
        <v>866</v>
      </c>
      <c r="E356" s="74">
        <v>41.103000000000002</v>
      </c>
      <c r="F356" s="75">
        <v>6227</v>
      </c>
      <c r="G356" s="75">
        <v>5732</v>
      </c>
      <c r="H356" s="72" t="s">
        <v>155</v>
      </c>
      <c r="I356" s="75">
        <v>120</v>
      </c>
      <c r="J356" s="72">
        <v>0</v>
      </c>
      <c r="K356" s="71">
        <v>0</v>
      </c>
      <c r="L356" s="71">
        <v>0</v>
      </c>
      <c r="M356" s="71">
        <v>3</v>
      </c>
      <c r="P356" s="165">
        <f t="shared" si="5"/>
        <v>7.9492532519672393E-2</v>
      </c>
    </row>
    <row r="357" spans="1:16" x14ac:dyDescent="0.2">
      <c r="A357" s="71" t="s">
        <v>152</v>
      </c>
      <c r="B357" s="72" t="s">
        <v>867</v>
      </c>
      <c r="C357" s="71">
        <v>60069</v>
      </c>
      <c r="D357" s="73" t="s">
        <v>868</v>
      </c>
      <c r="E357" s="74">
        <v>21.597799999999999</v>
      </c>
      <c r="F357" s="75">
        <v>1410</v>
      </c>
      <c r="G357" s="75">
        <v>1215</v>
      </c>
      <c r="H357" s="72" t="s">
        <v>155</v>
      </c>
      <c r="I357" s="75">
        <v>730</v>
      </c>
      <c r="J357" s="72">
        <v>0</v>
      </c>
      <c r="K357" s="71">
        <v>0</v>
      </c>
      <c r="L357" s="71">
        <v>0</v>
      </c>
      <c r="M357" s="71">
        <v>3</v>
      </c>
      <c r="P357" s="165">
        <f t="shared" si="5"/>
        <v>0.13829787234042554</v>
      </c>
    </row>
    <row r="358" spans="1:16" x14ac:dyDescent="0.2">
      <c r="A358" s="71" t="s">
        <v>152</v>
      </c>
      <c r="B358" s="72" t="s">
        <v>869</v>
      </c>
      <c r="C358" s="71">
        <v>60070</v>
      </c>
      <c r="D358" s="73" t="s">
        <v>870</v>
      </c>
      <c r="E358" s="74">
        <v>27.504200000000001</v>
      </c>
      <c r="F358" s="75">
        <v>2679</v>
      </c>
      <c r="G358" s="75">
        <v>2474</v>
      </c>
      <c r="H358" s="72" t="s">
        <v>155</v>
      </c>
      <c r="I358" s="75">
        <v>210</v>
      </c>
      <c r="J358" s="72">
        <v>0</v>
      </c>
      <c r="K358" s="71">
        <v>0</v>
      </c>
      <c r="L358" s="71">
        <v>0</v>
      </c>
      <c r="M358" s="71">
        <v>3</v>
      </c>
      <c r="P358" s="165">
        <f t="shared" si="5"/>
        <v>7.65210899589399E-2</v>
      </c>
    </row>
    <row r="359" spans="1:16" x14ac:dyDescent="0.2">
      <c r="A359" s="71" t="s">
        <v>152</v>
      </c>
      <c r="B359" s="72" t="s">
        <v>871</v>
      </c>
      <c r="C359" s="71">
        <v>60071</v>
      </c>
      <c r="D359" s="73" t="s">
        <v>872</v>
      </c>
      <c r="E359" s="74">
        <v>15.393800000000001</v>
      </c>
      <c r="F359" s="75">
        <v>3069</v>
      </c>
      <c r="G359" s="75">
        <v>3016</v>
      </c>
      <c r="H359" s="72" t="s">
        <v>277</v>
      </c>
      <c r="I359" s="75">
        <v>738</v>
      </c>
      <c r="J359" s="72">
        <v>0</v>
      </c>
      <c r="K359" s="71">
        <v>0</v>
      </c>
      <c r="L359" s="71">
        <v>0</v>
      </c>
      <c r="M359" s="71">
        <v>3</v>
      </c>
      <c r="P359" s="165">
        <f t="shared" si="5"/>
        <v>1.7269468882372109E-2</v>
      </c>
    </row>
    <row r="360" spans="1:16" x14ac:dyDescent="0.2">
      <c r="A360" s="71" t="s">
        <v>152</v>
      </c>
      <c r="B360" s="72" t="s">
        <v>873</v>
      </c>
      <c r="C360" s="71">
        <v>60072</v>
      </c>
      <c r="D360" s="73" t="s">
        <v>874</v>
      </c>
      <c r="E360" s="74">
        <v>50.677</v>
      </c>
      <c r="F360" s="75">
        <v>792</v>
      </c>
      <c r="G360" s="75">
        <v>709</v>
      </c>
      <c r="H360" s="72" t="s">
        <v>277</v>
      </c>
      <c r="I360" s="75">
        <v>784</v>
      </c>
      <c r="J360" s="72">
        <v>0</v>
      </c>
      <c r="K360" s="71">
        <v>0</v>
      </c>
      <c r="L360" s="71">
        <v>0</v>
      </c>
      <c r="M360" s="71">
        <v>3</v>
      </c>
      <c r="P360" s="165">
        <f t="shared" si="5"/>
        <v>0.10479797979797979</v>
      </c>
    </row>
    <row r="361" spans="1:16" x14ac:dyDescent="0.2">
      <c r="A361" s="71" t="s">
        <v>152</v>
      </c>
      <c r="B361" s="72" t="s">
        <v>875</v>
      </c>
      <c r="C361" s="71">
        <v>60073</v>
      </c>
      <c r="D361" s="73" t="s">
        <v>876</v>
      </c>
      <c r="E361" s="74">
        <v>19.221</v>
      </c>
      <c r="F361" s="75">
        <v>2623</v>
      </c>
      <c r="G361" s="75">
        <v>2389</v>
      </c>
      <c r="H361" s="72" t="s">
        <v>277</v>
      </c>
      <c r="I361" s="75">
        <v>386</v>
      </c>
      <c r="J361" s="72">
        <v>0</v>
      </c>
      <c r="K361" s="71">
        <v>0</v>
      </c>
      <c r="L361" s="71">
        <v>0</v>
      </c>
      <c r="M361" s="71">
        <v>3</v>
      </c>
      <c r="P361" s="165">
        <f t="shared" si="5"/>
        <v>8.9210827296988177E-2</v>
      </c>
    </row>
    <row r="362" spans="1:16" x14ac:dyDescent="0.2">
      <c r="A362" s="71" t="s">
        <v>152</v>
      </c>
      <c r="B362" s="72" t="s">
        <v>877</v>
      </c>
      <c r="C362" s="71">
        <v>60074</v>
      </c>
      <c r="D362" s="73" t="s">
        <v>878</v>
      </c>
      <c r="E362" s="74">
        <v>72.124899999999997</v>
      </c>
      <c r="F362" s="75">
        <v>26247</v>
      </c>
      <c r="G362" s="75">
        <v>25059</v>
      </c>
      <c r="H362" s="72" t="s">
        <v>277</v>
      </c>
      <c r="I362" s="75">
        <v>300</v>
      </c>
      <c r="J362" s="72">
        <v>0</v>
      </c>
      <c r="K362" s="71">
        <v>0</v>
      </c>
      <c r="L362" s="71">
        <v>0</v>
      </c>
      <c r="M362" s="71">
        <v>2</v>
      </c>
      <c r="P362" s="165">
        <f t="shared" si="5"/>
        <v>4.5262315693222081E-2</v>
      </c>
    </row>
    <row r="363" spans="1:16" x14ac:dyDescent="0.2">
      <c r="A363" s="71" t="s">
        <v>152</v>
      </c>
      <c r="B363" s="72" t="s">
        <v>879</v>
      </c>
      <c r="C363" s="71">
        <v>60075</v>
      </c>
      <c r="D363" s="73" t="s">
        <v>880</v>
      </c>
      <c r="E363" s="74">
        <v>10.5679</v>
      </c>
      <c r="F363" s="75">
        <v>2501</v>
      </c>
      <c r="G363" s="75">
        <v>2278</v>
      </c>
      <c r="H363" s="72" t="s">
        <v>155</v>
      </c>
      <c r="I363" s="75">
        <v>232</v>
      </c>
      <c r="J363" s="72">
        <v>0</v>
      </c>
      <c r="K363" s="71">
        <v>0</v>
      </c>
      <c r="L363" s="71">
        <v>0</v>
      </c>
      <c r="M363" s="71">
        <v>3</v>
      </c>
      <c r="P363" s="165">
        <f t="shared" si="5"/>
        <v>8.9164334266293485E-2</v>
      </c>
    </row>
    <row r="364" spans="1:16" x14ac:dyDescent="0.2">
      <c r="A364" s="71" t="s">
        <v>152</v>
      </c>
      <c r="B364" s="72" t="s">
        <v>881</v>
      </c>
      <c r="C364" s="71">
        <v>60076</v>
      </c>
      <c r="D364" s="73" t="s">
        <v>882</v>
      </c>
      <c r="E364" s="74">
        <v>35.5901</v>
      </c>
      <c r="F364" s="75">
        <v>4893</v>
      </c>
      <c r="G364" s="75">
        <v>4665</v>
      </c>
      <c r="H364" s="72" t="s">
        <v>277</v>
      </c>
      <c r="I364" s="75">
        <v>321</v>
      </c>
      <c r="J364" s="72">
        <v>0</v>
      </c>
      <c r="K364" s="71">
        <v>0</v>
      </c>
      <c r="L364" s="71">
        <v>0</v>
      </c>
      <c r="M364" s="71">
        <v>3</v>
      </c>
      <c r="P364" s="165">
        <f t="shared" si="5"/>
        <v>4.6597179644389947E-2</v>
      </c>
    </row>
    <row r="365" spans="1:16" x14ac:dyDescent="0.2">
      <c r="A365" s="71" t="s">
        <v>152</v>
      </c>
      <c r="B365" s="72" t="s">
        <v>883</v>
      </c>
      <c r="C365" s="71">
        <v>60077</v>
      </c>
      <c r="D365" s="73" t="s">
        <v>884</v>
      </c>
      <c r="E365" s="74">
        <v>31.644400000000001</v>
      </c>
      <c r="F365" s="75">
        <v>460</v>
      </c>
      <c r="G365" s="75">
        <v>312</v>
      </c>
      <c r="H365" s="72" t="s">
        <v>277</v>
      </c>
      <c r="I365" s="75">
        <v>905</v>
      </c>
      <c r="J365" s="72">
        <v>0</v>
      </c>
      <c r="K365" s="71">
        <v>0</v>
      </c>
      <c r="L365" s="71">
        <v>0</v>
      </c>
      <c r="M365" s="71">
        <v>3</v>
      </c>
      <c r="P365" s="165">
        <f t="shared" si="5"/>
        <v>0.32173913043478258</v>
      </c>
    </row>
    <row r="366" spans="1:16" x14ac:dyDescent="0.2">
      <c r="A366" s="71" t="s">
        <v>152</v>
      </c>
      <c r="B366" s="72" t="s">
        <v>885</v>
      </c>
      <c r="C366" s="71">
        <v>60078</v>
      </c>
      <c r="D366" s="73" t="s">
        <v>886</v>
      </c>
      <c r="E366" s="74">
        <v>11.992599999999999</v>
      </c>
      <c r="F366" s="75">
        <v>1388</v>
      </c>
      <c r="G366" s="75">
        <v>1315</v>
      </c>
      <c r="H366" s="72" t="s">
        <v>277</v>
      </c>
      <c r="I366" s="75">
        <v>819</v>
      </c>
      <c r="J366" s="72">
        <v>0</v>
      </c>
      <c r="K366" s="71">
        <v>0</v>
      </c>
      <c r="L366" s="71">
        <v>0</v>
      </c>
      <c r="M366" s="71">
        <v>3</v>
      </c>
      <c r="P366" s="165">
        <f t="shared" si="5"/>
        <v>5.2593659942363112E-2</v>
      </c>
    </row>
    <row r="367" spans="1:16" x14ac:dyDescent="0.2">
      <c r="A367" s="71" t="s">
        <v>152</v>
      </c>
      <c r="B367" s="72" t="s">
        <v>887</v>
      </c>
      <c r="C367" s="71">
        <v>60079</v>
      </c>
      <c r="D367" s="73" t="s">
        <v>888</v>
      </c>
      <c r="E367" s="74">
        <v>18.059799999999999</v>
      </c>
      <c r="F367" s="75">
        <v>4608</v>
      </c>
      <c r="G367" s="75">
        <v>4733</v>
      </c>
      <c r="H367" s="72" t="s">
        <v>155</v>
      </c>
      <c r="I367" s="75">
        <v>321</v>
      </c>
      <c r="J367" s="72">
        <v>0</v>
      </c>
      <c r="K367" s="71">
        <v>0</v>
      </c>
      <c r="L367" s="71">
        <v>0</v>
      </c>
      <c r="M367" s="71">
        <v>3</v>
      </c>
      <c r="P367" s="165">
        <f t="shared" si="5"/>
        <v>-2.7126736111111112E-2</v>
      </c>
    </row>
    <row r="368" spans="1:16" x14ac:dyDescent="0.2">
      <c r="A368" s="71" t="s">
        <v>152</v>
      </c>
      <c r="B368" s="72" t="s">
        <v>889</v>
      </c>
      <c r="C368" s="71">
        <v>60080</v>
      </c>
      <c r="D368" s="73" t="s">
        <v>890</v>
      </c>
      <c r="E368" s="74">
        <v>54.321800000000003</v>
      </c>
      <c r="F368" s="75">
        <v>1853</v>
      </c>
      <c r="G368" s="75">
        <v>1749</v>
      </c>
      <c r="H368" s="72" t="s">
        <v>277</v>
      </c>
      <c r="I368" s="75">
        <v>821</v>
      </c>
      <c r="J368" s="72">
        <v>0</v>
      </c>
      <c r="K368" s="71">
        <v>0</v>
      </c>
      <c r="L368" s="71">
        <v>0</v>
      </c>
      <c r="M368" s="71">
        <v>3</v>
      </c>
      <c r="P368" s="165">
        <f t="shared" si="5"/>
        <v>5.612520237452779E-2</v>
      </c>
    </row>
    <row r="369" spans="1:16" x14ac:dyDescent="0.2">
      <c r="A369" s="71" t="s">
        <v>152</v>
      </c>
      <c r="B369" s="72" t="s">
        <v>891</v>
      </c>
      <c r="C369" s="71">
        <v>60081</v>
      </c>
      <c r="D369" s="73" t="s">
        <v>892</v>
      </c>
      <c r="E369" s="74">
        <v>12.6404</v>
      </c>
      <c r="F369" s="75">
        <v>1693</v>
      </c>
      <c r="G369" s="75">
        <v>1631</v>
      </c>
      <c r="H369" s="72" t="s">
        <v>277</v>
      </c>
      <c r="I369" s="75">
        <v>780</v>
      </c>
      <c r="J369" s="72">
        <v>0</v>
      </c>
      <c r="K369" s="71">
        <v>0</v>
      </c>
      <c r="L369" s="71">
        <v>0</v>
      </c>
      <c r="M369" s="71">
        <v>3</v>
      </c>
      <c r="P369" s="165">
        <f t="shared" si="5"/>
        <v>3.662138216184288E-2</v>
      </c>
    </row>
    <row r="370" spans="1:16" x14ac:dyDescent="0.2">
      <c r="A370" s="71" t="s">
        <v>152</v>
      </c>
      <c r="B370" s="72" t="s">
        <v>893</v>
      </c>
      <c r="C370" s="71">
        <v>60082</v>
      </c>
      <c r="D370" s="73" t="s">
        <v>894</v>
      </c>
      <c r="E370" s="74">
        <v>39.276200000000003</v>
      </c>
      <c r="F370" s="75">
        <v>2800</v>
      </c>
      <c r="G370" s="75">
        <v>2438</v>
      </c>
      <c r="H370" s="72" t="s">
        <v>155</v>
      </c>
      <c r="I370" s="75">
        <v>350</v>
      </c>
      <c r="J370" s="72">
        <v>0</v>
      </c>
      <c r="K370" s="71">
        <v>0</v>
      </c>
      <c r="L370" s="71">
        <v>0</v>
      </c>
      <c r="M370" s="71">
        <v>3</v>
      </c>
      <c r="P370" s="165">
        <f t="shared" si="5"/>
        <v>0.12928571428571428</v>
      </c>
    </row>
    <row r="371" spans="1:16" x14ac:dyDescent="0.2">
      <c r="A371" s="71" t="s">
        <v>152</v>
      </c>
      <c r="B371" s="72" t="s">
        <v>895</v>
      </c>
      <c r="C371" s="71">
        <v>60083</v>
      </c>
      <c r="D371" s="73" t="s">
        <v>896</v>
      </c>
      <c r="E371" s="74">
        <v>18.537500000000001</v>
      </c>
      <c r="F371" s="75">
        <v>1002</v>
      </c>
      <c r="G371" s="75">
        <v>892</v>
      </c>
      <c r="H371" s="72" t="s">
        <v>155</v>
      </c>
      <c r="I371" s="75">
        <v>337</v>
      </c>
      <c r="J371" s="72">
        <v>0</v>
      </c>
      <c r="K371" s="71">
        <v>0</v>
      </c>
      <c r="L371" s="71">
        <v>0</v>
      </c>
      <c r="M371" s="71">
        <v>3</v>
      </c>
      <c r="P371" s="165">
        <f t="shared" si="5"/>
        <v>0.10978043912175649</v>
      </c>
    </row>
    <row r="372" spans="1:16" x14ac:dyDescent="0.2">
      <c r="A372" s="71" t="s">
        <v>152</v>
      </c>
      <c r="B372" s="72" t="s">
        <v>897</v>
      </c>
      <c r="C372" s="71">
        <v>60084</v>
      </c>
      <c r="D372" s="73" t="s">
        <v>898</v>
      </c>
      <c r="E372" s="74">
        <v>59.655799999999999</v>
      </c>
      <c r="F372" s="75">
        <v>1671</v>
      </c>
      <c r="G372" s="75">
        <v>1414</v>
      </c>
      <c r="H372" s="72" t="s">
        <v>277</v>
      </c>
      <c r="I372" s="75">
        <v>620</v>
      </c>
      <c r="J372" s="72">
        <v>0</v>
      </c>
      <c r="K372" s="71">
        <v>0</v>
      </c>
      <c r="L372" s="71">
        <v>0</v>
      </c>
      <c r="M372" s="71">
        <v>3</v>
      </c>
      <c r="P372" s="165">
        <f t="shared" si="5"/>
        <v>0.15380011968880911</v>
      </c>
    </row>
    <row r="373" spans="1:16" x14ac:dyDescent="0.2">
      <c r="A373" s="71" t="s">
        <v>152</v>
      </c>
      <c r="B373" s="72" t="s">
        <v>899</v>
      </c>
      <c r="C373" s="71">
        <v>60085</v>
      </c>
      <c r="D373" s="73" t="s">
        <v>900</v>
      </c>
      <c r="E373" s="74">
        <v>119.6404</v>
      </c>
      <c r="F373" s="75">
        <v>20763</v>
      </c>
      <c r="G373" s="75">
        <v>19849</v>
      </c>
      <c r="H373" s="72" t="s">
        <v>277</v>
      </c>
      <c r="I373" s="75">
        <v>615</v>
      </c>
      <c r="J373" s="72">
        <v>0</v>
      </c>
      <c r="K373" s="71">
        <v>0</v>
      </c>
      <c r="L373" s="71">
        <v>0</v>
      </c>
      <c r="M373" s="71">
        <v>2</v>
      </c>
      <c r="P373" s="165">
        <f t="shared" si="5"/>
        <v>4.4020613591484854E-2</v>
      </c>
    </row>
    <row r="374" spans="1:16" x14ac:dyDescent="0.2">
      <c r="A374" s="71" t="s">
        <v>152</v>
      </c>
      <c r="B374" s="72" t="s">
        <v>901</v>
      </c>
      <c r="C374" s="71">
        <v>60086</v>
      </c>
      <c r="D374" s="73" t="s">
        <v>902</v>
      </c>
      <c r="E374" s="74">
        <v>8.2082999999999995</v>
      </c>
      <c r="F374" s="75">
        <v>806</v>
      </c>
      <c r="G374" s="75">
        <v>743</v>
      </c>
      <c r="H374" s="72" t="s">
        <v>155</v>
      </c>
      <c r="I374" s="75">
        <v>590</v>
      </c>
      <c r="J374" s="72">
        <v>0</v>
      </c>
      <c r="K374" s="71">
        <v>0</v>
      </c>
      <c r="L374" s="71">
        <v>0</v>
      </c>
      <c r="M374" s="71">
        <v>3</v>
      </c>
      <c r="P374" s="165">
        <f t="shared" si="5"/>
        <v>7.8163771712158811E-2</v>
      </c>
    </row>
    <row r="375" spans="1:16" x14ac:dyDescent="0.2">
      <c r="A375" s="71" t="s">
        <v>152</v>
      </c>
      <c r="B375" s="72" t="s">
        <v>903</v>
      </c>
      <c r="C375" s="71">
        <v>60087</v>
      </c>
      <c r="D375" s="73" t="s">
        <v>904</v>
      </c>
      <c r="E375" s="74">
        <v>45.842100000000002</v>
      </c>
      <c r="F375" s="75">
        <v>2256</v>
      </c>
      <c r="G375" s="75">
        <v>2072</v>
      </c>
      <c r="H375" s="72" t="s">
        <v>277</v>
      </c>
      <c r="I375" s="75">
        <v>721</v>
      </c>
      <c r="J375" s="72">
        <v>0</v>
      </c>
      <c r="K375" s="71">
        <v>0</v>
      </c>
      <c r="L375" s="71">
        <v>0</v>
      </c>
      <c r="M375" s="71">
        <v>3</v>
      </c>
      <c r="P375" s="165">
        <f t="shared" si="5"/>
        <v>8.1560283687943269E-2</v>
      </c>
    </row>
    <row r="376" spans="1:16" x14ac:dyDescent="0.2">
      <c r="A376" s="71" t="s">
        <v>152</v>
      </c>
      <c r="B376" s="72" t="s">
        <v>905</v>
      </c>
      <c r="C376" s="71">
        <v>60088</v>
      </c>
      <c r="D376" s="73" t="s">
        <v>906</v>
      </c>
      <c r="E376" s="74">
        <v>17.022600000000001</v>
      </c>
      <c r="F376" s="75">
        <v>1286</v>
      </c>
      <c r="G376" s="75">
        <v>1156</v>
      </c>
      <c r="H376" s="72" t="s">
        <v>277</v>
      </c>
      <c r="I376" s="75">
        <v>415</v>
      </c>
      <c r="J376" s="72">
        <v>0</v>
      </c>
      <c r="K376" s="71">
        <v>0</v>
      </c>
      <c r="L376" s="71">
        <v>0</v>
      </c>
      <c r="M376" s="71">
        <v>3</v>
      </c>
      <c r="P376" s="165">
        <f t="shared" si="5"/>
        <v>0.10108864696734059</v>
      </c>
    </row>
    <row r="377" spans="1:16" x14ac:dyDescent="0.2">
      <c r="A377" s="71" t="s">
        <v>152</v>
      </c>
      <c r="B377" s="72" t="s">
        <v>907</v>
      </c>
      <c r="C377" s="71">
        <v>60089</v>
      </c>
      <c r="D377" s="73" t="s">
        <v>908</v>
      </c>
      <c r="E377" s="74">
        <v>17.767199999999999</v>
      </c>
      <c r="F377" s="75">
        <v>2639</v>
      </c>
      <c r="G377" s="75">
        <v>2529</v>
      </c>
      <c r="H377" s="72" t="s">
        <v>155</v>
      </c>
      <c r="I377" s="75">
        <v>393</v>
      </c>
      <c r="J377" s="72">
        <v>0</v>
      </c>
      <c r="K377" s="71">
        <v>0</v>
      </c>
      <c r="L377" s="71">
        <v>0</v>
      </c>
      <c r="M377" s="71">
        <v>3</v>
      </c>
      <c r="P377" s="165">
        <f t="shared" si="5"/>
        <v>4.1682455475558926E-2</v>
      </c>
    </row>
    <row r="378" spans="1:16" x14ac:dyDescent="0.2">
      <c r="A378" s="71" t="s">
        <v>152</v>
      </c>
      <c r="B378" s="72" t="s">
        <v>909</v>
      </c>
      <c r="C378" s="71">
        <v>60090</v>
      </c>
      <c r="D378" s="73" t="s">
        <v>910</v>
      </c>
      <c r="E378" s="74">
        <v>20.0989</v>
      </c>
      <c r="F378" s="75">
        <v>1707</v>
      </c>
      <c r="G378" s="75">
        <v>1651</v>
      </c>
      <c r="H378" s="72" t="s">
        <v>155</v>
      </c>
      <c r="I378" s="75">
        <v>205</v>
      </c>
      <c r="J378" s="72">
        <v>0</v>
      </c>
      <c r="K378" s="71">
        <v>0</v>
      </c>
      <c r="L378" s="71">
        <v>0</v>
      </c>
      <c r="M378" s="71">
        <v>3</v>
      </c>
      <c r="P378" s="165">
        <f t="shared" si="5"/>
        <v>3.2806092560046865E-2</v>
      </c>
    </row>
    <row r="379" spans="1:16" x14ac:dyDescent="0.2">
      <c r="A379" s="71" t="s">
        <v>152</v>
      </c>
      <c r="B379" s="72" t="s">
        <v>911</v>
      </c>
      <c r="C379" s="71">
        <v>60091</v>
      </c>
      <c r="D379" s="73" t="s">
        <v>912</v>
      </c>
      <c r="E379" s="74">
        <v>20.859500000000001</v>
      </c>
      <c r="F379" s="75">
        <v>372</v>
      </c>
      <c r="G379" s="75">
        <v>304</v>
      </c>
      <c r="H379" s="72" t="s">
        <v>277</v>
      </c>
      <c r="I379" s="75">
        <v>825</v>
      </c>
      <c r="J379" s="72">
        <v>0</v>
      </c>
      <c r="K379" s="71">
        <v>0</v>
      </c>
      <c r="L379" s="71">
        <v>0</v>
      </c>
      <c r="M379" s="71">
        <v>3</v>
      </c>
      <c r="P379" s="165">
        <f t="shared" si="5"/>
        <v>0.18279569892473119</v>
      </c>
    </row>
    <row r="380" spans="1:16" x14ac:dyDescent="0.2">
      <c r="B380" s="70"/>
      <c r="C380" s="70"/>
      <c r="D380" s="70"/>
      <c r="F380" s="78">
        <f>SUM(F2:F379)</f>
        <v>5502886</v>
      </c>
      <c r="G380" s="78">
        <f>SUM(G2:G379)</f>
        <v>5714882</v>
      </c>
      <c r="H380" s="70"/>
      <c r="I380" s="70"/>
      <c r="J380" s="70"/>
      <c r="P380" s="165">
        <f t="shared" si="5"/>
        <v>-3.8524512410397019E-2</v>
      </c>
    </row>
    <row r="381" spans="1:16" x14ac:dyDescent="0.2">
      <c r="B381" s="70"/>
      <c r="C381" s="70"/>
      <c r="D381" s="70"/>
      <c r="F381" s="78">
        <f>SUBTOTAL(9,F2:F380)</f>
        <v>11005772</v>
      </c>
      <c r="G381" s="78">
        <f>SUBTOTAL(9,G2:G380)</f>
        <v>11429764</v>
      </c>
      <c r="H381" s="70"/>
      <c r="I381" s="70"/>
      <c r="J381" s="70"/>
      <c r="P381" s="165">
        <f t="shared" si="5"/>
        <v>-3.8524512410397019E-2</v>
      </c>
    </row>
    <row r="382" spans="1:16" x14ac:dyDescent="0.2">
      <c r="B382" s="70"/>
      <c r="C382" s="70"/>
      <c r="D382" s="70"/>
      <c r="H382" s="70"/>
      <c r="I382" s="70"/>
      <c r="J382" s="70"/>
    </row>
    <row r="383" spans="1:16" x14ac:dyDescent="0.2">
      <c r="B383" s="70"/>
      <c r="C383" s="70"/>
      <c r="D383" s="70"/>
      <c r="H383" s="70"/>
      <c r="I383" s="70"/>
      <c r="J383" s="70"/>
    </row>
    <row r="384" spans="1:16" x14ac:dyDescent="0.2">
      <c r="B384" s="70"/>
      <c r="C384" s="70"/>
      <c r="D384" s="70"/>
      <c r="H384" s="70"/>
      <c r="I384" s="70"/>
      <c r="J384" s="70"/>
    </row>
    <row r="385" spans="2:10" x14ac:dyDescent="0.2">
      <c r="B385" s="70"/>
      <c r="C385" s="70"/>
      <c r="D385" s="70"/>
      <c r="H385" s="70"/>
      <c r="I385" s="70"/>
      <c r="J385" s="70"/>
    </row>
    <row r="386" spans="2:10" x14ac:dyDescent="0.2">
      <c r="B386" s="70"/>
      <c r="C386" s="70"/>
      <c r="D386" s="70"/>
      <c r="H386" s="70"/>
      <c r="I386" s="70"/>
      <c r="J386" s="70"/>
    </row>
    <row r="387" spans="2:10" x14ac:dyDescent="0.2">
      <c r="B387" s="70"/>
      <c r="C387" s="70"/>
      <c r="D387" s="70"/>
      <c r="H387" s="70"/>
      <c r="I387" s="70"/>
      <c r="J387" s="70"/>
    </row>
    <row r="388" spans="2:10" x14ac:dyDescent="0.2">
      <c r="B388" s="70"/>
      <c r="C388" s="70"/>
      <c r="D388" s="70"/>
      <c r="H388" s="70"/>
      <c r="I388" s="70"/>
      <c r="J388" s="70"/>
    </row>
    <row r="389" spans="2:10" x14ac:dyDescent="0.2">
      <c r="B389" s="70"/>
      <c r="C389" s="70"/>
      <c r="D389" s="70"/>
      <c r="H389" s="70"/>
      <c r="I389" s="70"/>
      <c r="J389" s="70"/>
    </row>
    <row r="390" spans="2:10" x14ac:dyDescent="0.2">
      <c r="B390" s="70"/>
      <c r="C390" s="70"/>
      <c r="D390" s="70"/>
      <c r="H390" s="70"/>
      <c r="I390" s="70"/>
      <c r="J390" s="70"/>
    </row>
    <row r="391" spans="2:10" x14ac:dyDescent="0.2">
      <c r="B391" s="70"/>
      <c r="C391" s="70"/>
      <c r="D391" s="70"/>
      <c r="H391" s="70"/>
      <c r="I391" s="70"/>
      <c r="J391" s="70"/>
    </row>
    <row r="392" spans="2:10" x14ac:dyDescent="0.2">
      <c r="B392" s="70"/>
      <c r="C392" s="70"/>
      <c r="D392" s="70"/>
      <c r="H392" s="70"/>
      <c r="I392" s="70"/>
      <c r="J392" s="70"/>
    </row>
    <row r="393" spans="2:10" x14ac:dyDescent="0.2">
      <c r="B393" s="70"/>
      <c r="C393" s="70"/>
      <c r="D393" s="70"/>
      <c r="H393" s="70"/>
      <c r="I393" s="70"/>
      <c r="J393" s="70"/>
    </row>
    <row r="394" spans="2:10" x14ac:dyDescent="0.2">
      <c r="B394" s="70"/>
      <c r="C394" s="70"/>
      <c r="D394" s="70"/>
      <c r="H394" s="70"/>
      <c r="I394" s="70"/>
      <c r="J394" s="70"/>
    </row>
    <row r="395" spans="2:10" x14ac:dyDescent="0.2">
      <c r="B395" s="70"/>
      <c r="C395" s="70"/>
      <c r="D395" s="70"/>
      <c r="H395" s="70"/>
      <c r="I395" s="70"/>
      <c r="J395" s="70"/>
    </row>
    <row r="396" spans="2:10" x14ac:dyDescent="0.2">
      <c r="B396" s="70"/>
      <c r="C396" s="70"/>
      <c r="D396" s="70"/>
      <c r="H396" s="70"/>
      <c r="I396" s="70"/>
      <c r="J396" s="70"/>
    </row>
    <row r="397" spans="2:10" x14ac:dyDescent="0.2">
      <c r="B397" s="70"/>
      <c r="C397" s="70"/>
      <c r="D397" s="70"/>
      <c r="H397" s="70"/>
      <c r="I397" s="70"/>
      <c r="J397" s="70"/>
    </row>
    <row r="398" spans="2:10" x14ac:dyDescent="0.2">
      <c r="B398" s="70"/>
      <c r="C398" s="70"/>
      <c r="D398" s="70"/>
      <c r="H398" s="70"/>
      <c r="I398" s="70"/>
      <c r="J398" s="70"/>
    </row>
    <row r="399" spans="2:10" x14ac:dyDescent="0.2">
      <c r="B399" s="70"/>
      <c r="C399" s="70"/>
      <c r="D399" s="70"/>
      <c r="H399" s="70"/>
      <c r="I399" s="70"/>
      <c r="J399" s="70"/>
    </row>
  </sheetData>
  <autoFilter ref="A1:M380" xr:uid="{E034A3BB-17EA-4978-81AC-9357585779B1}"/>
  <pageMargins left="0.7" right="0.7" top="0.75" bottom="0.75" header="0.3" footer="0.3"/>
  <pageSetup paperSize="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216B7-FC62-41F6-898F-3321BA7C7D3F}">
  <dimension ref="A1:E15"/>
  <sheetViews>
    <sheetView topLeftCell="C7" zoomScale="120" zoomScaleNormal="120" workbookViewId="0">
      <selection activeCell="C7" sqref="C7"/>
    </sheetView>
  </sheetViews>
  <sheetFormatPr baseColWidth="10" defaultColWidth="9.1640625" defaultRowHeight="11" x14ac:dyDescent="0.2"/>
  <cols>
    <col min="1" max="1" width="28" style="84" customWidth="1"/>
    <col min="2" max="2" width="48.1640625" style="84" customWidth="1"/>
    <col min="3" max="3" width="84.6640625" style="84" customWidth="1"/>
    <col min="4" max="4" width="10.6640625" style="84" customWidth="1"/>
    <col min="5" max="5" width="20.6640625" style="84" customWidth="1"/>
    <col min="6" max="256" width="9.1640625" style="84"/>
    <col min="257" max="257" width="28" style="84" customWidth="1"/>
    <col min="258" max="258" width="48.1640625" style="84" customWidth="1"/>
    <col min="259" max="259" width="84.6640625" style="84" customWidth="1"/>
    <col min="260" max="260" width="10.6640625" style="84" customWidth="1"/>
    <col min="261" max="261" width="20.6640625" style="84" customWidth="1"/>
    <col min="262" max="512" width="9.1640625" style="84"/>
    <col min="513" max="513" width="28" style="84" customWidth="1"/>
    <col min="514" max="514" width="48.1640625" style="84" customWidth="1"/>
    <col min="515" max="515" width="84.6640625" style="84" customWidth="1"/>
    <col min="516" max="516" width="10.6640625" style="84" customWidth="1"/>
    <col min="517" max="517" width="20.6640625" style="84" customWidth="1"/>
    <col min="518" max="768" width="9.1640625" style="84"/>
    <col min="769" max="769" width="28" style="84" customWidth="1"/>
    <col min="770" max="770" width="48.1640625" style="84" customWidth="1"/>
    <col min="771" max="771" width="84.6640625" style="84" customWidth="1"/>
    <col min="772" max="772" width="10.6640625" style="84" customWidth="1"/>
    <col min="773" max="773" width="20.6640625" style="84" customWidth="1"/>
    <col min="774" max="1024" width="9.1640625" style="84"/>
    <col min="1025" max="1025" width="28" style="84" customWidth="1"/>
    <col min="1026" max="1026" width="48.1640625" style="84" customWidth="1"/>
    <col min="1027" max="1027" width="84.6640625" style="84" customWidth="1"/>
    <col min="1028" max="1028" width="10.6640625" style="84" customWidth="1"/>
    <col min="1029" max="1029" width="20.6640625" style="84" customWidth="1"/>
    <col min="1030" max="1280" width="9.1640625" style="84"/>
    <col min="1281" max="1281" width="28" style="84" customWidth="1"/>
    <col min="1282" max="1282" width="48.1640625" style="84" customWidth="1"/>
    <col min="1283" max="1283" width="84.6640625" style="84" customWidth="1"/>
    <col min="1284" max="1284" width="10.6640625" style="84" customWidth="1"/>
    <col min="1285" max="1285" width="20.6640625" style="84" customWidth="1"/>
    <col min="1286" max="1536" width="9.1640625" style="84"/>
    <col min="1537" max="1537" width="28" style="84" customWidth="1"/>
    <col min="1538" max="1538" width="48.1640625" style="84" customWidth="1"/>
    <col min="1539" max="1539" width="84.6640625" style="84" customWidth="1"/>
    <col min="1540" max="1540" width="10.6640625" style="84" customWidth="1"/>
    <col min="1541" max="1541" width="20.6640625" style="84" customWidth="1"/>
    <col min="1542" max="1792" width="9.1640625" style="84"/>
    <col min="1793" max="1793" width="28" style="84" customWidth="1"/>
    <col min="1794" max="1794" width="48.1640625" style="84" customWidth="1"/>
    <col min="1795" max="1795" width="84.6640625" style="84" customWidth="1"/>
    <col min="1796" max="1796" width="10.6640625" style="84" customWidth="1"/>
    <col min="1797" max="1797" width="20.6640625" style="84" customWidth="1"/>
    <col min="1798" max="2048" width="9.1640625" style="84"/>
    <col min="2049" max="2049" width="28" style="84" customWidth="1"/>
    <col min="2050" max="2050" width="48.1640625" style="84" customWidth="1"/>
    <col min="2051" max="2051" width="84.6640625" style="84" customWidth="1"/>
    <col min="2052" max="2052" width="10.6640625" style="84" customWidth="1"/>
    <col min="2053" max="2053" width="20.6640625" style="84" customWidth="1"/>
    <col min="2054" max="2304" width="9.1640625" style="84"/>
    <col min="2305" max="2305" width="28" style="84" customWidth="1"/>
    <col min="2306" max="2306" width="48.1640625" style="84" customWidth="1"/>
    <col min="2307" max="2307" width="84.6640625" style="84" customWidth="1"/>
    <col min="2308" max="2308" width="10.6640625" style="84" customWidth="1"/>
    <col min="2309" max="2309" width="20.6640625" style="84" customWidth="1"/>
    <col min="2310" max="2560" width="9.1640625" style="84"/>
    <col min="2561" max="2561" width="28" style="84" customWidth="1"/>
    <col min="2562" max="2562" width="48.1640625" style="84" customWidth="1"/>
    <col min="2563" max="2563" width="84.6640625" style="84" customWidth="1"/>
    <col min="2564" max="2564" width="10.6640625" style="84" customWidth="1"/>
    <col min="2565" max="2565" width="20.6640625" style="84" customWidth="1"/>
    <col min="2566" max="2816" width="9.1640625" style="84"/>
    <col min="2817" max="2817" width="28" style="84" customWidth="1"/>
    <col min="2818" max="2818" width="48.1640625" style="84" customWidth="1"/>
    <col min="2819" max="2819" width="84.6640625" style="84" customWidth="1"/>
    <col min="2820" max="2820" width="10.6640625" style="84" customWidth="1"/>
    <col min="2821" max="2821" width="20.6640625" style="84" customWidth="1"/>
    <col min="2822" max="3072" width="9.1640625" style="84"/>
    <col min="3073" max="3073" width="28" style="84" customWidth="1"/>
    <col min="3074" max="3074" width="48.1640625" style="84" customWidth="1"/>
    <col min="3075" max="3075" width="84.6640625" style="84" customWidth="1"/>
    <col min="3076" max="3076" width="10.6640625" style="84" customWidth="1"/>
    <col min="3077" max="3077" width="20.6640625" style="84" customWidth="1"/>
    <col min="3078" max="3328" width="9.1640625" style="84"/>
    <col min="3329" max="3329" width="28" style="84" customWidth="1"/>
    <col min="3330" max="3330" width="48.1640625" style="84" customWidth="1"/>
    <col min="3331" max="3331" width="84.6640625" style="84" customWidth="1"/>
    <col min="3332" max="3332" width="10.6640625" style="84" customWidth="1"/>
    <col min="3333" max="3333" width="20.6640625" style="84" customWidth="1"/>
    <col min="3334" max="3584" width="9.1640625" style="84"/>
    <col min="3585" max="3585" width="28" style="84" customWidth="1"/>
    <col min="3586" max="3586" width="48.1640625" style="84" customWidth="1"/>
    <col min="3587" max="3587" width="84.6640625" style="84" customWidth="1"/>
    <col min="3588" max="3588" width="10.6640625" style="84" customWidth="1"/>
    <col min="3589" max="3589" width="20.6640625" style="84" customWidth="1"/>
    <col min="3590" max="3840" width="9.1640625" style="84"/>
    <col min="3841" max="3841" width="28" style="84" customWidth="1"/>
    <col min="3842" max="3842" width="48.1640625" style="84" customWidth="1"/>
    <col min="3843" max="3843" width="84.6640625" style="84" customWidth="1"/>
    <col min="3844" max="3844" width="10.6640625" style="84" customWidth="1"/>
    <col min="3845" max="3845" width="20.6640625" style="84" customWidth="1"/>
    <col min="3846" max="4096" width="9.1640625" style="84"/>
    <col min="4097" max="4097" width="28" style="84" customWidth="1"/>
    <col min="4098" max="4098" width="48.1640625" style="84" customWidth="1"/>
    <col min="4099" max="4099" width="84.6640625" style="84" customWidth="1"/>
    <col min="4100" max="4100" width="10.6640625" style="84" customWidth="1"/>
    <col min="4101" max="4101" width="20.6640625" style="84" customWidth="1"/>
    <col min="4102" max="4352" width="9.1640625" style="84"/>
    <col min="4353" max="4353" width="28" style="84" customWidth="1"/>
    <col min="4354" max="4354" width="48.1640625" style="84" customWidth="1"/>
    <col min="4355" max="4355" width="84.6640625" style="84" customWidth="1"/>
    <col min="4356" max="4356" width="10.6640625" style="84" customWidth="1"/>
    <col min="4357" max="4357" width="20.6640625" style="84" customWidth="1"/>
    <col min="4358" max="4608" width="9.1640625" style="84"/>
    <col min="4609" max="4609" width="28" style="84" customWidth="1"/>
    <col min="4610" max="4610" width="48.1640625" style="84" customWidth="1"/>
    <col min="4611" max="4611" width="84.6640625" style="84" customWidth="1"/>
    <col min="4612" max="4612" width="10.6640625" style="84" customWidth="1"/>
    <col min="4613" max="4613" width="20.6640625" style="84" customWidth="1"/>
    <col min="4614" max="4864" width="9.1640625" style="84"/>
    <col min="4865" max="4865" width="28" style="84" customWidth="1"/>
    <col min="4866" max="4866" width="48.1640625" style="84" customWidth="1"/>
    <col min="4867" max="4867" width="84.6640625" style="84" customWidth="1"/>
    <col min="4868" max="4868" width="10.6640625" style="84" customWidth="1"/>
    <col min="4869" max="4869" width="20.6640625" style="84" customWidth="1"/>
    <col min="4870" max="5120" width="9.1640625" style="84"/>
    <col min="5121" max="5121" width="28" style="84" customWidth="1"/>
    <col min="5122" max="5122" width="48.1640625" style="84" customWidth="1"/>
    <col min="5123" max="5123" width="84.6640625" style="84" customWidth="1"/>
    <col min="5124" max="5124" width="10.6640625" style="84" customWidth="1"/>
    <col min="5125" max="5125" width="20.6640625" style="84" customWidth="1"/>
    <col min="5126" max="5376" width="9.1640625" style="84"/>
    <col min="5377" max="5377" width="28" style="84" customWidth="1"/>
    <col min="5378" max="5378" width="48.1640625" style="84" customWidth="1"/>
    <col min="5379" max="5379" width="84.6640625" style="84" customWidth="1"/>
    <col min="5380" max="5380" width="10.6640625" style="84" customWidth="1"/>
    <col min="5381" max="5381" width="20.6640625" style="84" customWidth="1"/>
    <col min="5382" max="5632" width="9.1640625" style="84"/>
    <col min="5633" max="5633" width="28" style="84" customWidth="1"/>
    <col min="5634" max="5634" width="48.1640625" style="84" customWidth="1"/>
    <col min="5635" max="5635" width="84.6640625" style="84" customWidth="1"/>
    <col min="5636" max="5636" width="10.6640625" style="84" customWidth="1"/>
    <col min="5637" max="5637" width="20.6640625" style="84" customWidth="1"/>
    <col min="5638" max="5888" width="9.1640625" style="84"/>
    <col min="5889" max="5889" width="28" style="84" customWidth="1"/>
    <col min="5890" max="5890" width="48.1640625" style="84" customWidth="1"/>
    <col min="5891" max="5891" width="84.6640625" style="84" customWidth="1"/>
    <col min="5892" max="5892" width="10.6640625" style="84" customWidth="1"/>
    <col min="5893" max="5893" width="20.6640625" style="84" customWidth="1"/>
    <col min="5894" max="6144" width="9.1640625" style="84"/>
    <col min="6145" max="6145" width="28" style="84" customWidth="1"/>
    <col min="6146" max="6146" width="48.1640625" style="84" customWidth="1"/>
    <col min="6147" max="6147" width="84.6640625" style="84" customWidth="1"/>
    <col min="6148" max="6148" width="10.6640625" style="84" customWidth="1"/>
    <col min="6149" max="6149" width="20.6640625" style="84" customWidth="1"/>
    <col min="6150" max="6400" width="9.1640625" style="84"/>
    <col min="6401" max="6401" width="28" style="84" customWidth="1"/>
    <col min="6402" max="6402" width="48.1640625" style="84" customWidth="1"/>
    <col min="6403" max="6403" width="84.6640625" style="84" customWidth="1"/>
    <col min="6404" max="6404" width="10.6640625" style="84" customWidth="1"/>
    <col min="6405" max="6405" width="20.6640625" style="84" customWidth="1"/>
    <col min="6406" max="6656" width="9.1640625" style="84"/>
    <col min="6657" max="6657" width="28" style="84" customWidth="1"/>
    <col min="6658" max="6658" width="48.1640625" style="84" customWidth="1"/>
    <col min="6659" max="6659" width="84.6640625" style="84" customWidth="1"/>
    <col min="6660" max="6660" width="10.6640625" style="84" customWidth="1"/>
    <col min="6661" max="6661" width="20.6640625" style="84" customWidth="1"/>
    <col min="6662" max="6912" width="9.1640625" style="84"/>
    <col min="6913" max="6913" width="28" style="84" customWidth="1"/>
    <col min="6914" max="6914" width="48.1640625" style="84" customWidth="1"/>
    <col min="6915" max="6915" width="84.6640625" style="84" customWidth="1"/>
    <col min="6916" max="6916" width="10.6640625" style="84" customWidth="1"/>
    <col min="6917" max="6917" width="20.6640625" style="84" customWidth="1"/>
    <col min="6918" max="7168" width="9.1640625" style="84"/>
    <col min="7169" max="7169" width="28" style="84" customWidth="1"/>
    <col min="7170" max="7170" width="48.1640625" style="84" customWidth="1"/>
    <col min="7171" max="7171" width="84.6640625" style="84" customWidth="1"/>
    <col min="7172" max="7172" width="10.6640625" style="84" customWidth="1"/>
    <col min="7173" max="7173" width="20.6640625" style="84" customWidth="1"/>
    <col min="7174" max="7424" width="9.1640625" style="84"/>
    <col min="7425" max="7425" width="28" style="84" customWidth="1"/>
    <col min="7426" max="7426" width="48.1640625" style="84" customWidth="1"/>
    <col min="7427" max="7427" width="84.6640625" style="84" customWidth="1"/>
    <col min="7428" max="7428" width="10.6640625" style="84" customWidth="1"/>
    <col min="7429" max="7429" width="20.6640625" style="84" customWidth="1"/>
    <col min="7430" max="7680" width="9.1640625" style="84"/>
    <col min="7681" max="7681" width="28" style="84" customWidth="1"/>
    <col min="7682" max="7682" width="48.1640625" style="84" customWidth="1"/>
    <col min="7683" max="7683" width="84.6640625" style="84" customWidth="1"/>
    <col min="7684" max="7684" width="10.6640625" style="84" customWidth="1"/>
    <col min="7685" max="7685" width="20.6640625" style="84" customWidth="1"/>
    <col min="7686" max="7936" width="9.1640625" style="84"/>
    <col min="7937" max="7937" width="28" style="84" customWidth="1"/>
    <col min="7938" max="7938" width="48.1640625" style="84" customWidth="1"/>
    <col min="7939" max="7939" width="84.6640625" style="84" customWidth="1"/>
    <col min="7940" max="7940" width="10.6640625" style="84" customWidth="1"/>
    <col min="7941" max="7941" width="20.6640625" style="84" customWidth="1"/>
    <col min="7942" max="8192" width="9.1640625" style="84"/>
    <col min="8193" max="8193" width="28" style="84" customWidth="1"/>
    <col min="8194" max="8194" width="48.1640625" style="84" customWidth="1"/>
    <col min="8195" max="8195" width="84.6640625" style="84" customWidth="1"/>
    <col min="8196" max="8196" width="10.6640625" style="84" customWidth="1"/>
    <col min="8197" max="8197" width="20.6640625" style="84" customWidth="1"/>
    <col min="8198" max="8448" width="9.1640625" style="84"/>
    <col min="8449" max="8449" width="28" style="84" customWidth="1"/>
    <col min="8450" max="8450" width="48.1640625" style="84" customWidth="1"/>
    <col min="8451" max="8451" width="84.6640625" style="84" customWidth="1"/>
    <col min="8452" max="8452" width="10.6640625" style="84" customWidth="1"/>
    <col min="8453" max="8453" width="20.6640625" style="84" customWidth="1"/>
    <col min="8454" max="8704" width="9.1640625" style="84"/>
    <col min="8705" max="8705" width="28" style="84" customWidth="1"/>
    <col min="8706" max="8706" width="48.1640625" style="84" customWidth="1"/>
    <col min="8707" max="8707" width="84.6640625" style="84" customWidth="1"/>
    <col min="8708" max="8708" width="10.6640625" style="84" customWidth="1"/>
    <col min="8709" max="8709" width="20.6640625" style="84" customWidth="1"/>
    <col min="8710" max="8960" width="9.1640625" style="84"/>
    <col min="8961" max="8961" width="28" style="84" customWidth="1"/>
    <col min="8962" max="8962" width="48.1640625" style="84" customWidth="1"/>
    <col min="8963" max="8963" width="84.6640625" style="84" customWidth="1"/>
    <col min="8964" max="8964" width="10.6640625" style="84" customWidth="1"/>
    <col min="8965" max="8965" width="20.6640625" style="84" customWidth="1"/>
    <col min="8966" max="9216" width="9.1640625" style="84"/>
    <col min="9217" max="9217" width="28" style="84" customWidth="1"/>
    <col min="9218" max="9218" width="48.1640625" style="84" customWidth="1"/>
    <col min="9219" max="9219" width="84.6640625" style="84" customWidth="1"/>
    <col min="9220" max="9220" width="10.6640625" style="84" customWidth="1"/>
    <col min="9221" max="9221" width="20.6640625" style="84" customWidth="1"/>
    <col min="9222" max="9472" width="9.1640625" style="84"/>
    <col min="9473" max="9473" width="28" style="84" customWidth="1"/>
    <col min="9474" max="9474" width="48.1640625" style="84" customWidth="1"/>
    <col min="9475" max="9475" width="84.6640625" style="84" customWidth="1"/>
    <col min="9476" max="9476" width="10.6640625" style="84" customWidth="1"/>
    <col min="9477" max="9477" width="20.6640625" style="84" customWidth="1"/>
    <col min="9478" max="9728" width="9.1640625" style="84"/>
    <col min="9729" max="9729" width="28" style="84" customWidth="1"/>
    <col min="9730" max="9730" width="48.1640625" style="84" customWidth="1"/>
    <col min="9731" max="9731" width="84.6640625" style="84" customWidth="1"/>
    <col min="9732" max="9732" width="10.6640625" style="84" customWidth="1"/>
    <col min="9733" max="9733" width="20.6640625" style="84" customWidth="1"/>
    <col min="9734" max="9984" width="9.1640625" style="84"/>
    <col min="9985" max="9985" width="28" style="84" customWidth="1"/>
    <col min="9986" max="9986" width="48.1640625" style="84" customWidth="1"/>
    <col min="9987" max="9987" width="84.6640625" style="84" customWidth="1"/>
    <col min="9988" max="9988" width="10.6640625" style="84" customWidth="1"/>
    <col min="9989" max="9989" width="20.6640625" style="84" customWidth="1"/>
    <col min="9990" max="10240" width="9.1640625" style="84"/>
    <col min="10241" max="10241" width="28" style="84" customWidth="1"/>
    <col min="10242" max="10242" width="48.1640625" style="84" customWidth="1"/>
    <col min="10243" max="10243" width="84.6640625" style="84" customWidth="1"/>
    <col min="10244" max="10244" width="10.6640625" style="84" customWidth="1"/>
    <col min="10245" max="10245" width="20.6640625" style="84" customWidth="1"/>
    <col min="10246" max="10496" width="9.1640625" style="84"/>
    <col min="10497" max="10497" width="28" style="84" customWidth="1"/>
    <col min="10498" max="10498" width="48.1640625" style="84" customWidth="1"/>
    <col min="10499" max="10499" width="84.6640625" style="84" customWidth="1"/>
    <col min="10500" max="10500" width="10.6640625" style="84" customWidth="1"/>
    <col min="10501" max="10501" width="20.6640625" style="84" customWidth="1"/>
    <col min="10502" max="10752" width="9.1640625" style="84"/>
    <col min="10753" max="10753" width="28" style="84" customWidth="1"/>
    <col min="10754" max="10754" width="48.1640625" style="84" customWidth="1"/>
    <col min="10755" max="10755" width="84.6640625" style="84" customWidth="1"/>
    <col min="10756" max="10756" width="10.6640625" style="84" customWidth="1"/>
    <col min="10757" max="10757" width="20.6640625" style="84" customWidth="1"/>
    <col min="10758" max="11008" width="9.1640625" style="84"/>
    <col min="11009" max="11009" width="28" style="84" customWidth="1"/>
    <col min="11010" max="11010" width="48.1640625" style="84" customWidth="1"/>
    <col min="11011" max="11011" width="84.6640625" style="84" customWidth="1"/>
    <col min="11012" max="11012" width="10.6640625" style="84" customWidth="1"/>
    <col min="11013" max="11013" width="20.6640625" style="84" customWidth="1"/>
    <col min="11014" max="11264" width="9.1640625" style="84"/>
    <col min="11265" max="11265" width="28" style="84" customWidth="1"/>
    <col min="11266" max="11266" width="48.1640625" style="84" customWidth="1"/>
    <col min="11267" max="11267" width="84.6640625" style="84" customWidth="1"/>
    <col min="11268" max="11268" width="10.6640625" style="84" customWidth="1"/>
    <col min="11269" max="11269" width="20.6640625" style="84" customWidth="1"/>
    <col min="11270" max="11520" width="9.1640625" style="84"/>
    <col min="11521" max="11521" width="28" style="84" customWidth="1"/>
    <col min="11522" max="11522" width="48.1640625" style="84" customWidth="1"/>
    <col min="11523" max="11523" width="84.6640625" style="84" customWidth="1"/>
    <col min="11524" max="11524" width="10.6640625" style="84" customWidth="1"/>
    <col min="11525" max="11525" width="20.6640625" style="84" customWidth="1"/>
    <col min="11526" max="11776" width="9.1640625" style="84"/>
    <col min="11777" max="11777" width="28" style="84" customWidth="1"/>
    <col min="11778" max="11778" width="48.1640625" style="84" customWidth="1"/>
    <col min="11779" max="11779" width="84.6640625" style="84" customWidth="1"/>
    <col min="11780" max="11780" width="10.6640625" style="84" customWidth="1"/>
    <col min="11781" max="11781" width="20.6640625" style="84" customWidth="1"/>
    <col min="11782" max="12032" width="9.1640625" style="84"/>
    <col min="12033" max="12033" width="28" style="84" customWidth="1"/>
    <col min="12034" max="12034" width="48.1640625" style="84" customWidth="1"/>
    <col min="12035" max="12035" width="84.6640625" style="84" customWidth="1"/>
    <col min="12036" max="12036" width="10.6640625" style="84" customWidth="1"/>
    <col min="12037" max="12037" width="20.6640625" style="84" customWidth="1"/>
    <col min="12038" max="12288" width="9.1640625" style="84"/>
    <col min="12289" max="12289" width="28" style="84" customWidth="1"/>
    <col min="12290" max="12290" width="48.1640625" style="84" customWidth="1"/>
    <col min="12291" max="12291" width="84.6640625" style="84" customWidth="1"/>
    <col min="12292" max="12292" width="10.6640625" style="84" customWidth="1"/>
    <col min="12293" max="12293" width="20.6640625" style="84" customWidth="1"/>
    <col min="12294" max="12544" width="9.1640625" style="84"/>
    <col min="12545" max="12545" width="28" style="84" customWidth="1"/>
    <col min="12546" max="12546" width="48.1640625" style="84" customWidth="1"/>
    <col min="12547" max="12547" width="84.6640625" style="84" customWidth="1"/>
    <col min="12548" max="12548" width="10.6640625" style="84" customWidth="1"/>
    <col min="12549" max="12549" width="20.6640625" style="84" customWidth="1"/>
    <col min="12550" max="12800" width="9.1640625" style="84"/>
    <col min="12801" max="12801" width="28" style="84" customWidth="1"/>
    <col min="12802" max="12802" width="48.1640625" style="84" customWidth="1"/>
    <col min="12803" max="12803" width="84.6640625" style="84" customWidth="1"/>
    <col min="12804" max="12804" width="10.6640625" style="84" customWidth="1"/>
    <col min="12805" max="12805" width="20.6640625" style="84" customWidth="1"/>
    <col min="12806" max="13056" width="9.1640625" style="84"/>
    <col min="13057" max="13057" width="28" style="84" customWidth="1"/>
    <col min="13058" max="13058" width="48.1640625" style="84" customWidth="1"/>
    <col min="13059" max="13059" width="84.6640625" style="84" customWidth="1"/>
    <col min="13060" max="13060" width="10.6640625" style="84" customWidth="1"/>
    <col min="13061" max="13061" width="20.6640625" style="84" customWidth="1"/>
    <col min="13062" max="13312" width="9.1640625" style="84"/>
    <col min="13313" max="13313" width="28" style="84" customWidth="1"/>
    <col min="13314" max="13314" width="48.1640625" style="84" customWidth="1"/>
    <col min="13315" max="13315" width="84.6640625" style="84" customWidth="1"/>
    <col min="13316" max="13316" width="10.6640625" style="84" customWidth="1"/>
    <col min="13317" max="13317" width="20.6640625" style="84" customWidth="1"/>
    <col min="13318" max="13568" width="9.1640625" style="84"/>
    <col min="13569" max="13569" width="28" style="84" customWidth="1"/>
    <col min="13570" max="13570" width="48.1640625" style="84" customWidth="1"/>
    <col min="13571" max="13571" width="84.6640625" style="84" customWidth="1"/>
    <col min="13572" max="13572" width="10.6640625" style="84" customWidth="1"/>
    <col min="13573" max="13573" width="20.6640625" style="84" customWidth="1"/>
    <col min="13574" max="13824" width="9.1640625" style="84"/>
    <col min="13825" max="13825" width="28" style="84" customWidth="1"/>
    <col min="13826" max="13826" width="48.1640625" style="84" customWidth="1"/>
    <col min="13827" max="13827" width="84.6640625" style="84" customWidth="1"/>
    <col min="13828" max="13828" width="10.6640625" style="84" customWidth="1"/>
    <col min="13829" max="13829" width="20.6640625" style="84" customWidth="1"/>
    <col min="13830" max="14080" width="9.1640625" style="84"/>
    <col min="14081" max="14081" width="28" style="84" customWidth="1"/>
    <col min="14082" max="14082" width="48.1640625" style="84" customWidth="1"/>
    <col min="14083" max="14083" width="84.6640625" style="84" customWidth="1"/>
    <col min="14084" max="14084" width="10.6640625" style="84" customWidth="1"/>
    <col min="14085" max="14085" width="20.6640625" style="84" customWidth="1"/>
    <col min="14086" max="14336" width="9.1640625" style="84"/>
    <col min="14337" max="14337" width="28" style="84" customWidth="1"/>
    <col min="14338" max="14338" width="48.1640625" style="84" customWidth="1"/>
    <col min="14339" max="14339" width="84.6640625" style="84" customWidth="1"/>
    <col min="14340" max="14340" width="10.6640625" style="84" customWidth="1"/>
    <col min="14341" max="14341" width="20.6640625" style="84" customWidth="1"/>
    <col min="14342" max="14592" width="9.1640625" style="84"/>
    <col min="14593" max="14593" width="28" style="84" customWidth="1"/>
    <col min="14594" max="14594" width="48.1640625" style="84" customWidth="1"/>
    <col min="14595" max="14595" width="84.6640625" style="84" customWidth="1"/>
    <col min="14596" max="14596" width="10.6640625" style="84" customWidth="1"/>
    <col min="14597" max="14597" width="20.6640625" style="84" customWidth="1"/>
    <col min="14598" max="14848" width="9.1640625" style="84"/>
    <col min="14849" max="14849" width="28" style="84" customWidth="1"/>
    <col min="14850" max="14850" width="48.1640625" style="84" customWidth="1"/>
    <col min="14851" max="14851" width="84.6640625" style="84" customWidth="1"/>
    <col min="14852" max="14852" width="10.6640625" style="84" customWidth="1"/>
    <col min="14853" max="14853" width="20.6640625" style="84" customWidth="1"/>
    <col min="14854" max="15104" width="9.1640625" style="84"/>
    <col min="15105" max="15105" width="28" style="84" customWidth="1"/>
    <col min="15106" max="15106" width="48.1640625" style="84" customWidth="1"/>
    <col min="15107" max="15107" width="84.6640625" style="84" customWidth="1"/>
    <col min="15108" max="15108" width="10.6640625" style="84" customWidth="1"/>
    <col min="15109" max="15109" width="20.6640625" style="84" customWidth="1"/>
    <col min="15110" max="15360" width="9.1640625" style="84"/>
    <col min="15361" max="15361" width="28" style="84" customWidth="1"/>
    <col min="15362" max="15362" width="48.1640625" style="84" customWidth="1"/>
    <col min="15363" max="15363" width="84.6640625" style="84" customWidth="1"/>
    <col min="15364" max="15364" width="10.6640625" style="84" customWidth="1"/>
    <col min="15365" max="15365" width="20.6640625" style="84" customWidth="1"/>
    <col min="15366" max="15616" width="9.1640625" style="84"/>
    <col min="15617" max="15617" width="28" style="84" customWidth="1"/>
    <col min="15618" max="15618" width="48.1640625" style="84" customWidth="1"/>
    <col min="15619" max="15619" width="84.6640625" style="84" customWidth="1"/>
    <col min="15620" max="15620" width="10.6640625" style="84" customWidth="1"/>
    <col min="15621" max="15621" width="20.6640625" style="84" customWidth="1"/>
    <col min="15622" max="15872" width="9.1640625" style="84"/>
    <col min="15873" max="15873" width="28" style="84" customWidth="1"/>
    <col min="15874" max="15874" width="48.1640625" style="84" customWidth="1"/>
    <col min="15875" max="15875" width="84.6640625" style="84" customWidth="1"/>
    <col min="15876" max="15876" width="10.6640625" style="84" customWidth="1"/>
    <col min="15877" max="15877" width="20.6640625" style="84" customWidth="1"/>
    <col min="15878" max="16128" width="9.1640625" style="84"/>
    <col min="16129" max="16129" width="28" style="84" customWidth="1"/>
    <col min="16130" max="16130" width="48.1640625" style="84" customWidth="1"/>
    <col min="16131" max="16131" width="84.6640625" style="84" customWidth="1"/>
    <col min="16132" max="16132" width="10.6640625" style="84" customWidth="1"/>
    <col min="16133" max="16133" width="20.6640625" style="84" customWidth="1"/>
    <col min="16134" max="16384" width="9.1640625" style="84"/>
  </cols>
  <sheetData>
    <row r="1" spans="1:5" x14ac:dyDescent="0.2">
      <c r="A1" s="82" t="s">
        <v>916</v>
      </c>
      <c r="B1" s="82" t="s">
        <v>917</v>
      </c>
      <c r="C1" s="82" t="s">
        <v>918</v>
      </c>
      <c r="D1" s="83" t="s">
        <v>919</v>
      </c>
      <c r="E1" s="82" t="s">
        <v>920</v>
      </c>
    </row>
    <row r="2" spans="1:5" ht="12" x14ac:dyDescent="0.2">
      <c r="A2" s="85" t="s">
        <v>139</v>
      </c>
      <c r="B2" s="85" t="s">
        <v>921</v>
      </c>
      <c r="C2" s="85" t="s">
        <v>922</v>
      </c>
      <c r="D2" s="86">
        <v>2023</v>
      </c>
      <c r="E2" s="85" t="s">
        <v>923</v>
      </c>
    </row>
    <row r="3" spans="1:5" ht="24" x14ac:dyDescent="0.2">
      <c r="A3" s="85" t="s">
        <v>924</v>
      </c>
      <c r="B3" s="85" t="s">
        <v>925</v>
      </c>
      <c r="C3" s="85" t="s">
        <v>926</v>
      </c>
      <c r="D3" s="86">
        <v>2023</v>
      </c>
      <c r="E3" s="85" t="s">
        <v>923</v>
      </c>
    </row>
    <row r="4" spans="1:5" ht="24" x14ac:dyDescent="0.2">
      <c r="A4" s="85" t="s">
        <v>927</v>
      </c>
      <c r="B4" s="85" t="s">
        <v>928</v>
      </c>
      <c r="C4" s="85" t="s">
        <v>929</v>
      </c>
      <c r="D4" s="86">
        <v>2023</v>
      </c>
      <c r="E4" s="85" t="s">
        <v>923</v>
      </c>
    </row>
    <row r="5" spans="1:5" s="89" customFormat="1" ht="36" x14ac:dyDescent="0.15">
      <c r="A5" s="87" t="s">
        <v>930</v>
      </c>
      <c r="B5" s="88" t="s">
        <v>931</v>
      </c>
      <c r="C5" s="88" t="s">
        <v>932</v>
      </c>
      <c r="D5" s="86">
        <v>2023</v>
      </c>
      <c r="E5" s="88" t="s">
        <v>923</v>
      </c>
    </row>
    <row r="6" spans="1:5" s="89" customFormat="1" ht="12" x14ac:dyDescent="0.15">
      <c r="A6" s="88" t="s">
        <v>933</v>
      </c>
      <c r="B6" s="90" t="s">
        <v>934</v>
      </c>
      <c r="D6" s="86">
        <v>2023</v>
      </c>
      <c r="E6" s="88" t="s">
        <v>923</v>
      </c>
    </row>
    <row r="7" spans="1:5" ht="60" x14ac:dyDescent="0.2">
      <c r="A7" s="91" t="s">
        <v>143</v>
      </c>
      <c r="B7" s="91" t="s">
        <v>935</v>
      </c>
      <c r="C7" s="91" t="s">
        <v>936</v>
      </c>
      <c r="D7" s="86">
        <v>2023</v>
      </c>
      <c r="E7" s="85" t="s">
        <v>923</v>
      </c>
    </row>
    <row r="8" spans="1:5" s="95" customFormat="1" ht="48" x14ac:dyDescent="0.2">
      <c r="A8" s="92" t="s">
        <v>144</v>
      </c>
      <c r="B8" s="92" t="s">
        <v>937</v>
      </c>
      <c r="C8" s="93" t="s">
        <v>938</v>
      </c>
      <c r="D8" s="94">
        <v>2011</v>
      </c>
      <c r="E8" s="92" t="s">
        <v>923</v>
      </c>
    </row>
    <row r="9" spans="1:5" s="96" customFormat="1" ht="72" x14ac:dyDescent="0.15">
      <c r="A9" s="91" t="s">
        <v>145</v>
      </c>
      <c r="B9" s="91" t="s">
        <v>939</v>
      </c>
      <c r="C9" s="91" t="s">
        <v>940</v>
      </c>
      <c r="D9" s="86">
        <v>2021</v>
      </c>
      <c r="E9" s="85" t="s">
        <v>923</v>
      </c>
    </row>
    <row r="10" spans="1:5" ht="60" x14ac:dyDescent="0.2">
      <c r="A10" s="92" t="s">
        <v>146</v>
      </c>
      <c r="B10" s="92" t="s">
        <v>941</v>
      </c>
      <c r="C10" s="92" t="s">
        <v>942</v>
      </c>
      <c r="D10" s="94">
        <v>2023</v>
      </c>
      <c r="E10" s="92" t="s">
        <v>923</v>
      </c>
    </row>
    <row r="11" spans="1:5" ht="24" x14ac:dyDescent="0.2">
      <c r="A11" s="85" t="s">
        <v>147</v>
      </c>
      <c r="B11" s="85" t="s">
        <v>943</v>
      </c>
      <c r="C11" s="85" t="s">
        <v>944</v>
      </c>
      <c r="D11" s="86">
        <v>2011</v>
      </c>
      <c r="E11" s="85" t="s">
        <v>923</v>
      </c>
    </row>
    <row r="12" spans="1:5" ht="12" x14ac:dyDescent="0.2">
      <c r="A12" s="85" t="s">
        <v>148</v>
      </c>
      <c r="B12" s="85" t="s">
        <v>945</v>
      </c>
      <c r="C12" s="85" t="s">
        <v>946</v>
      </c>
      <c r="D12" s="86">
        <v>2023</v>
      </c>
      <c r="E12" s="85" t="s">
        <v>923</v>
      </c>
    </row>
    <row r="13" spans="1:5" s="98" customFormat="1" ht="24" x14ac:dyDescent="0.2">
      <c r="A13" s="88" t="s">
        <v>149</v>
      </c>
      <c r="B13" s="88" t="s">
        <v>947</v>
      </c>
      <c r="C13" s="97" t="s">
        <v>948</v>
      </c>
      <c r="D13" s="86">
        <v>2023</v>
      </c>
      <c r="E13" s="88" t="s">
        <v>923</v>
      </c>
    </row>
    <row r="14" spans="1:5" s="96" customFormat="1" ht="60" x14ac:dyDescent="0.15">
      <c r="A14" s="91" t="s">
        <v>150</v>
      </c>
      <c r="B14" s="91" t="s">
        <v>949</v>
      </c>
      <c r="C14" s="91" t="s">
        <v>950</v>
      </c>
      <c r="D14" s="86">
        <v>2018</v>
      </c>
      <c r="E14" s="85" t="s">
        <v>951</v>
      </c>
    </row>
    <row r="15" spans="1:5" ht="62" x14ac:dyDescent="0.2">
      <c r="A15" s="91" t="s">
        <v>151</v>
      </c>
      <c r="B15" s="91" t="s">
        <v>952</v>
      </c>
      <c r="C15" s="91" t="s">
        <v>953</v>
      </c>
      <c r="D15" s="86">
        <v>2018</v>
      </c>
      <c r="E15" s="85" t="s">
        <v>951</v>
      </c>
    </row>
  </sheetData>
  <pageMargins left="0.7" right="0.7" top="0.75" bottom="0.75" header="0.3" footer="0.3"/>
  <pageSetup paperSize="9" orientation="portrait" horizontalDpi="0" verticalDpi="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5DB8F-1A4C-42E4-A1E4-272D6AE85797}">
  <dimension ref="A1:J48"/>
  <sheetViews>
    <sheetView zoomScaleNormal="100" workbookViewId="0">
      <pane xSplit="3" ySplit="4" topLeftCell="D5" activePane="bottomRight" state="frozen"/>
      <selection pane="topRight" activeCell="D1" sqref="D1"/>
      <selection pane="bottomLeft" activeCell="A5" sqref="A5"/>
      <selection pane="bottomRight" activeCell="E5" sqref="E5"/>
    </sheetView>
  </sheetViews>
  <sheetFormatPr baseColWidth="10" defaultColWidth="8.83203125" defaultRowHeight="15" x14ac:dyDescent="0.2"/>
  <cols>
    <col min="1" max="1" width="7.6640625" customWidth="1"/>
    <col min="2" max="2" width="12" customWidth="1"/>
    <col min="3" max="3" width="11.5" customWidth="1"/>
    <col min="4" max="4" width="52.33203125" customWidth="1"/>
    <col min="5" max="5" width="68.83203125" customWidth="1"/>
    <col min="6" max="6" width="17.1640625" customWidth="1"/>
    <col min="7" max="7" width="17.1640625" style="1" customWidth="1"/>
    <col min="8" max="8" width="20.83203125" customWidth="1"/>
    <col min="9" max="9" width="47.5" customWidth="1"/>
  </cols>
  <sheetData>
    <row r="1" spans="1:10" x14ac:dyDescent="0.2">
      <c r="A1" s="151"/>
      <c r="B1" s="152"/>
      <c r="C1" s="152"/>
      <c r="D1" s="152"/>
      <c r="E1" s="152"/>
      <c r="F1" s="152"/>
      <c r="G1" s="153"/>
      <c r="H1" s="152"/>
      <c r="I1" s="154"/>
      <c r="J1" s="130"/>
    </row>
    <row r="2" spans="1:10" ht="18.5" customHeight="1" x14ac:dyDescent="0.2">
      <c r="A2" s="241" t="s">
        <v>1013</v>
      </c>
      <c r="B2" s="242"/>
      <c r="C2" s="242"/>
      <c r="D2" s="242"/>
      <c r="E2" s="242"/>
      <c r="F2" s="158"/>
      <c r="G2" s="267"/>
      <c r="H2" s="267"/>
      <c r="I2" s="160"/>
      <c r="J2" s="130"/>
    </row>
    <row r="3" spans="1:10" ht="18.5" customHeight="1" thickBot="1" x14ac:dyDescent="0.25">
      <c r="A3" s="155" t="s">
        <v>20</v>
      </c>
      <c r="B3" s="156"/>
      <c r="C3" s="156"/>
      <c r="D3" s="157"/>
      <c r="E3" s="158"/>
      <c r="F3" s="158"/>
      <c r="G3" s="159"/>
      <c r="H3" s="159"/>
      <c r="I3" s="160"/>
      <c r="J3" s="130"/>
    </row>
    <row r="4" spans="1:10" s="3" customFormat="1" ht="47.5" customHeight="1" thickBot="1" x14ac:dyDescent="0.25">
      <c r="A4" s="272" t="s">
        <v>21</v>
      </c>
      <c r="B4" s="273"/>
      <c r="C4" s="15" t="s">
        <v>1014</v>
      </c>
      <c r="D4" s="14" t="s">
        <v>22</v>
      </c>
      <c r="E4" s="14" t="s">
        <v>36</v>
      </c>
      <c r="F4" s="14" t="s">
        <v>23</v>
      </c>
      <c r="G4" s="14" t="s">
        <v>24</v>
      </c>
      <c r="H4" s="13" t="s">
        <v>1015</v>
      </c>
      <c r="I4" s="48" t="s">
        <v>69</v>
      </c>
      <c r="J4" s="131"/>
    </row>
    <row r="5" spans="1:10" ht="68" customHeight="1" x14ac:dyDescent="0.2">
      <c r="A5" s="187" t="s">
        <v>12</v>
      </c>
      <c r="B5" s="189" t="s">
        <v>13</v>
      </c>
      <c r="C5" s="16" t="s">
        <v>26</v>
      </c>
      <c r="D5" s="200" t="s">
        <v>8</v>
      </c>
      <c r="E5" s="40" t="s">
        <v>995</v>
      </c>
      <c r="F5" s="132">
        <v>7</v>
      </c>
      <c r="G5" s="275">
        <f>F5</f>
        <v>7</v>
      </c>
      <c r="H5" s="268">
        <f>G5+G8+G11</f>
        <v>21</v>
      </c>
      <c r="I5" s="219" t="s">
        <v>85</v>
      </c>
      <c r="J5" s="130"/>
    </row>
    <row r="6" spans="1:10" ht="72.5" customHeight="1" x14ac:dyDescent="0.2">
      <c r="A6" s="188"/>
      <c r="B6" s="190"/>
      <c r="C6" s="5" t="s">
        <v>27</v>
      </c>
      <c r="D6" s="201"/>
      <c r="E6" s="41" t="s">
        <v>1025</v>
      </c>
      <c r="F6" s="133">
        <v>4</v>
      </c>
      <c r="G6" s="276"/>
      <c r="H6" s="269"/>
      <c r="I6" s="220"/>
      <c r="J6" s="130"/>
    </row>
    <row r="7" spans="1:10" ht="88.75" customHeight="1" thickBot="1" x14ac:dyDescent="0.25">
      <c r="A7" s="188"/>
      <c r="B7" s="190"/>
      <c r="C7" s="9" t="s">
        <v>28</v>
      </c>
      <c r="D7" s="274"/>
      <c r="E7" s="42" t="s">
        <v>996</v>
      </c>
      <c r="F7" s="134">
        <v>1</v>
      </c>
      <c r="G7" s="277"/>
      <c r="H7" s="269"/>
      <c r="I7" s="221"/>
      <c r="J7" s="130"/>
    </row>
    <row r="8" spans="1:10" ht="26.5" customHeight="1" x14ac:dyDescent="0.2">
      <c r="A8" s="188"/>
      <c r="B8" s="190"/>
      <c r="C8" s="126" t="s">
        <v>29</v>
      </c>
      <c r="D8" s="177" t="s">
        <v>10</v>
      </c>
      <c r="E8" s="135" t="s">
        <v>997</v>
      </c>
      <c r="F8" s="132">
        <v>7</v>
      </c>
      <c r="G8" s="265">
        <f>F8</f>
        <v>7</v>
      </c>
      <c r="H8" s="270"/>
      <c r="I8" s="259" t="s">
        <v>81</v>
      </c>
      <c r="J8" s="130"/>
    </row>
    <row r="9" spans="1:10" ht="26.5" customHeight="1" x14ac:dyDescent="0.2">
      <c r="A9" s="188"/>
      <c r="B9" s="190"/>
      <c r="C9" s="127" t="s">
        <v>30</v>
      </c>
      <c r="D9" s="178"/>
      <c r="E9" s="136" t="s">
        <v>1016</v>
      </c>
      <c r="F9" s="133">
        <v>5</v>
      </c>
      <c r="G9" s="266"/>
      <c r="H9" s="270"/>
      <c r="I9" s="247"/>
      <c r="J9" s="130"/>
    </row>
    <row r="10" spans="1:10" ht="26.5" customHeight="1" thickBot="1" x14ac:dyDescent="0.25">
      <c r="A10" s="188"/>
      <c r="B10" s="190"/>
      <c r="C10" s="128" t="s">
        <v>31</v>
      </c>
      <c r="D10" s="179"/>
      <c r="E10" s="137" t="s">
        <v>998</v>
      </c>
      <c r="F10" s="138">
        <v>3</v>
      </c>
      <c r="G10" s="266"/>
      <c r="H10" s="270"/>
      <c r="I10" s="248"/>
      <c r="J10" s="130"/>
    </row>
    <row r="11" spans="1:10" ht="39.5" customHeight="1" thickBot="1" x14ac:dyDescent="0.25">
      <c r="A11" s="188"/>
      <c r="B11" s="190"/>
      <c r="C11" s="18" t="s">
        <v>32</v>
      </c>
      <c r="D11" s="194" t="s">
        <v>11</v>
      </c>
      <c r="E11" s="139" t="s">
        <v>999</v>
      </c>
      <c r="F11" s="132">
        <v>7</v>
      </c>
      <c r="G11" s="275">
        <f>F11</f>
        <v>7</v>
      </c>
      <c r="H11" s="269"/>
      <c r="I11" s="259" t="s">
        <v>972</v>
      </c>
      <c r="J11" s="130"/>
    </row>
    <row r="12" spans="1:10" ht="39.5" customHeight="1" thickBot="1" x14ac:dyDescent="0.25">
      <c r="A12" s="188"/>
      <c r="B12" s="190"/>
      <c r="C12" s="18" t="s">
        <v>33</v>
      </c>
      <c r="D12" s="195"/>
      <c r="E12" s="140" t="s">
        <v>1000</v>
      </c>
      <c r="F12" s="133">
        <v>5</v>
      </c>
      <c r="G12" s="276"/>
      <c r="H12" s="269"/>
      <c r="I12" s="247"/>
      <c r="J12" s="130"/>
    </row>
    <row r="13" spans="1:10" ht="39.5" customHeight="1" thickBot="1" x14ac:dyDescent="0.25">
      <c r="A13" s="235"/>
      <c r="B13" s="236"/>
      <c r="C13" s="13" t="s">
        <v>34</v>
      </c>
      <c r="D13" s="196"/>
      <c r="E13" s="141" t="s">
        <v>1001</v>
      </c>
      <c r="F13" s="134">
        <v>3</v>
      </c>
      <c r="G13" s="277"/>
      <c r="H13" s="271"/>
      <c r="I13" s="248"/>
      <c r="J13" s="130"/>
    </row>
    <row r="14" spans="1:10" ht="31.75" customHeight="1" thickBot="1" x14ac:dyDescent="0.25">
      <c r="A14" s="169" t="s">
        <v>14</v>
      </c>
      <c r="B14" s="172" t="s">
        <v>15</v>
      </c>
      <c r="C14" s="18" t="s">
        <v>38</v>
      </c>
      <c r="D14" s="261" t="s">
        <v>82</v>
      </c>
      <c r="E14" s="40" t="s">
        <v>1031</v>
      </c>
      <c r="F14" s="132">
        <v>8</v>
      </c>
      <c r="G14" s="249">
        <f>F14</f>
        <v>8</v>
      </c>
      <c r="H14" s="262">
        <f>+G14+G17+G19+G22+G25+G27</f>
        <v>40</v>
      </c>
      <c r="I14" s="259" t="s">
        <v>971</v>
      </c>
      <c r="J14" s="130"/>
    </row>
    <row r="15" spans="1:10" ht="31.75" customHeight="1" thickBot="1" x14ac:dyDescent="0.25">
      <c r="A15" s="170"/>
      <c r="B15" s="173"/>
      <c r="C15" s="18" t="s">
        <v>39</v>
      </c>
      <c r="D15" s="184"/>
      <c r="E15" s="41" t="s">
        <v>1032</v>
      </c>
      <c r="F15" s="133">
        <v>5</v>
      </c>
      <c r="G15" s="243"/>
      <c r="H15" s="263"/>
      <c r="I15" s="247"/>
      <c r="J15" s="130"/>
    </row>
    <row r="16" spans="1:10" ht="31.75" customHeight="1" thickBot="1" x14ac:dyDescent="0.25">
      <c r="A16" s="170"/>
      <c r="B16" s="173"/>
      <c r="C16" s="18" t="s">
        <v>983</v>
      </c>
      <c r="D16" s="184"/>
      <c r="E16" s="41" t="s">
        <v>1033</v>
      </c>
      <c r="F16" s="133">
        <v>3</v>
      </c>
      <c r="G16" s="243"/>
      <c r="H16" s="263"/>
      <c r="I16" s="247"/>
      <c r="J16" s="130"/>
    </row>
    <row r="17" spans="1:10" ht="31.25" customHeight="1" x14ac:dyDescent="0.2">
      <c r="A17" s="170"/>
      <c r="B17" s="173"/>
      <c r="C17" s="18" t="s">
        <v>40</v>
      </c>
      <c r="D17" s="177" t="s">
        <v>83</v>
      </c>
      <c r="E17" s="40" t="s">
        <v>1034</v>
      </c>
      <c r="F17" s="164">
        <v>4</v>
      </c>
      <c r="G17" s="256">
        <f>F17</f>
        <v>4</v>
      </c>
      <c r="H17" s="263"/>
      <c r="I17" s="259" t="s">
        <v>70</v>
      </c>
      <c r="J17" s="130"/>
    </row>
    <row r="18" spans="1:10" ht="31.25" customHeight="1" thickBot="1" x14ac:dyDescent="0.25">
      <c r="A18" s="170"/>
      <c r="B18" s="173"/>
      <c r="C18" s="19" t="s">
        <v>41</v>
      </c>
      <c r="D18" s="178"/>
      <c r="E18" s="41" t="s">
        <v>1035</v>
      </c>
      <c r="F18" s="133">
        <v>3</v>
      </c>
      <c r="G18" s="257"/>
      <c r="H18" s="263"/>
      <c r="I18" s="247"/>
      <c r="J18" s="130"/>
    </row>
    <row r="19" spans="1:10" ht="29" customHeight="1" thickBot="1" x14ac:dyDescent="0.25">
      <c r="A19" s="170"/>
      <c r="B19" s="173"/>
      <c r="C19" s="18" t="s">
        <v>43</v>
      </c>
      <c r="D19" s="184" t="s">
        <v>1002</v>
      </c>
      <c r="E19" s="40" t="s">
        <v>95</v>
      </c>
      <c r="F19" s="132">
        <v>8</v>
      </c>
      <c r="G19" s="249">
        <f>F19</f>
        <v>8</v>
      </c>
      <c r="H19" s="263"/>
      <c r="I19" s="259" t="s">
        <v>1003</v>
      </c>
      <c r="J19" s="130"/>
    </row>
    <row r="20" spans="1:10" ht="29" customHeight="1" thickBot="1" x14ac:dyDescent="0.25">
      <c r="A20" s="170"/>
      <c r="B20" s="173"/>
      <c r="C20" s="18" t="s">
        <v>44</v>
      </c>
      <c r="D20" s="184"/>
      <c r="E20" s="41" t="s">
        <v>1026</v>
      </c>
      <c r="F20" s="133">
        <v>5</v>
      </c>
      <c r="G20" s="243"/>
      <c r="H20" s="263"/>
      <c r="I20" s="247"/>
      <c r="J20" s="130"/>
    </row>
    <row r="21" spans="1:10" ht="29" customHeight="1" thickBot="1" x14ac:dyDescent="0.25">
      <c r="A21" s="170"/>
      <c r="B21" s="173"/>
      <c r="C21" s="18" t="s">
        <v>45</v>
      </c>
      <c r="D21" s="184"/>
      <c r="E21" s="42" t="s">
        <v>1029</v>
      </c>
      <c r="F21" s="134">
        <v>3</v>
      </c>
      <c r="G21" s="244"/>
      <c r="H21" s="263"/>
      <c r="I21" s="248"/>
      <c r="J21" s="130"/>
    </row>
    <row r="22" spans="1:10" ht="35.5" customHeight="1" x14ac:dyDescent="0.2">
      <c r="A22" s="170"/>
      <c r="B22" s="173"/>
      <c r="C22" s="18" t="s">
        <v>46</v>
      </c>
      <c r="D22" s="177" t="s">
        <v>3</v>
      </c>
      <c r="E22" s="40" t="s">
        <v>98</v>
      </c>
      <c r="F22" s="132">
        <v>6</v>
      </c>
      <c r="G22" s="249">
        <f>F22</f>
        <v>6</v>
      </c>
      <c r="H22" s="263"/>
      <c r="I22" s="253" t="s">
        <v>1004</v>
      </c>
      <c r="J22" s="130"/>
    </row>
    <row r="23" spans="1:10" ht="35.5" customHeight="1" x14ac:dyDescent="0.2">
      <c r="A23" s="170"/>
      <c r="B23" s="173"/>
      <c r="C23" s="19" t="s">
        <v>47</v>
      </c>
      <c r="D23" s="178"/>
      <c r="E23" s="41" t="s">
        <v>1027</v>
      </c>
      <c r="F23" s="133">
        <v>4</v>
      </c>
      <c r="G23" s="243"/>
      <c r="H23" s="263"/>
      <c r="I23" s="254"/>
      <c r="J23" s="130"/>
    </row>
    <row r="24" spans="1:10" ht="35.5" customHeight="1" thickBot="1" x14ac:dyDescent="0.25">
      <c r="A24" s="170"/>
      <c r="B24" s="173"/>
      <c r="C24" s="19" t="s">
        <v>48</v>
      </c>
      <c r="D24" s="178"/>
      <c r="E24" s="41" t="s">
        <v>1028</v>
      </c>
      <c r="F24" s="133">
        <v>2</v>
      </c>
      <c r="G24" s="243"/>
      <c r="H24" s="263"/>
      <c r="I24" s="254"/>
      <c r="J24" s="130"/>
    </row>
    <row r="25" spans="1:10" ht="42" customHeight="1" x14ac:dyDescent="0.2">
      <c r="A25" s="170"/>
      <c r="B25" s="173"/>
      <c r="C25" s="18" t="s">
        <v>49</v>
      </c>
      <c r="D25" s="177" t="s">
        <v>1023</v>
      </c>
      <c r="E25" s="40" t="s">
        <v>1024</v>
      </c>
      <c r="F25" s="132">
        <v>7</v>
      </c>
      <c r="G25" s="249">
        <f>F25</f>
        <v>7</v>
      </c>
      <c r="H25" s="263"/>
      <c r="I25" s="259" t="s">
        <v>1017</v>
      </c>
      <c r="J25" s="130"/>
    </row>
    <row r="26" spans="1:10" ht="42" customHeight="1" thickBot="1" x14ac:dyDescent="0.25">
      <c r="A26" s="170"/>
      <c r="B26" s="173"/>
      <c r="C26" s="19" t="s">
        <v>50</v>
      </c>
      <c r="D26" s="178"/>
      <c r="E26" s="41" t="s">
        <v>1030</v>
      </c>
      <c r="F26" s="133">
        <v>5</v>
      </c>
      <c r="G26" s="243"/>
      <c r="H26" s="263"/>
      <c r="I26" s="247"/>
      <c r="J26" s="130"/>
    </row>
    <row r="27" spans="1:10" ht="31.25" customHeight="1" thickBot="1" x14ac:dyDescent="0.25">
      <c r="A27" s="170"/>
      <c r="B27" s="173"/>
      <c r="C27" s="18" t="s">
        <v>52</v>
      </c>
      <c r="D27" s="177" t="s">
        <v>73</v>
      </c>
      <c r="E27" s="40" t="s">
        <v>100</v>
      </c>
      <c r="F27" s="132">
        <v>7</v>
      </c>
      <c r="G27" s="249">
        <f>F27</f>
        <v>7</v>
      </c>
      <c r="H27" s="263"/>
      <c r="I27" s="253" t="s">
        <v>71</v>
      </c>
      <c r="J27" s="130"/>
    </row>
    <row r="28" spans="1:10" ht="31.25" customHeight="1" thickBot="1" x14ac:dyDescent="0.25">
      <c r="A28" s="170"/>
      <c r="B28" s="173"/>
      <c r="C28" s="18" t="s">
        <v>53</v>
      </c>
      <c r="D28" s="178"/>
      <c r="E28" s="41" t="s">
        <v>101</v>
      </c>
      <c r="F28" s="133">
        <v>5</v>
      </c>
      <c r="G28" s="243"/>
      <c r="H28" s="263"/>
      <c r="I28" s="254"/>
      <c r="J28" s="130"/>
    </row>
    <row r="29" spans="1:10" ht="31.25" customHeight="1" thickBot="1" x14ac:dyDescent="0.25">
      <c r="A29" s="170"/>
      <c r="B29" s="173"/>
      <c r="C29" s="18" t="s">
        <v>984</v>
      </c>
      <c r="D29" s="178"/>
      <c r="E29" s="41" t="s">
        <v>102</v>
      </c>
      <c r="F29" s="138">
        <v>3</v>
      </c>
      <c r="G29" s="243"/>
      <c r="H29" s="263"/>
      <c r="I29" s="260"/>
      <c r="J29" s="130"/>
    </row>
    <row r="30" spans="1:10" ht="31.25" customHeight="1" thickBot="1" x14ac:dyDescent="0.25">
      <c r="A30" s="171"/>
      <c r="B30" s="174"/>
      <c r="C30" s="13" t="s">
        <v>985</v>
      </c>
      <c r="D30" s="179"/>
      <c r="E30" s="42" t="s">
        <v>1005</v>
      </c>
      <c r="F30" s="134">
        <v>1</v>
      </c>
      <c r="G30" s="244"/>
      <c r="H30" s="264"/>
      <c r="I30" s="255"/>
      <c r="J30" s="130"/>
    </row>
    <row r="31" spans="1:10" ht="66.5" customHeight="1" thickBot="1" x14ac:dyDescent="0.25">
      <c r="A31" s="187" t="s">
        <v>16</v>
      </c>
      <c r="B31" s="189" t="s">
        <v>113</v>
      </c>
      <c r="C31" s="21" t="s">
        <v>54</v>
      </c>
      <c r="D31" s="177" t="s">
        <v>4</v>
      </c>
      <c r="E31" s="142" t="s">
        <v>1020</v>
      </c>
      <c r="F31" s="132">
        <v>7</v>
      </c>
      <c r="G31" s="249">
        <f>F31</f>
        <v>7</v>
      </c>
      <c r="H31" s="250">
        <f>+G31+G34+G35+G36+G40</f>
        <v>26</v>
      </c>
      <c r="I31" s="253" t="s">
        <v>960</v>
      </c>
      <c r="J31" s="130"/>
    </row>
    <row r="32" spans="1:10" ht="66.5" customHeight="1" thickBot="1" x14ac:dyDescent="0.25">
      <c r="A32" s="188"/>
      <c r="B32" s="190"/>
      <c r="C32" s="21" t="s">
        <v>55</v>
      </c>
      <c r="D32" s="178"/>
      <c r="E32" s="143" t="s">
        <v>1006</v>
      </c>
      <c r="F32" s="133">
        <v>4</v>
      </c>
      <c r="G32" s="243"/>
      <c r="H32" s="251"/>
      <c r="I32" s="254"/>
      <c r="J32" s="130"/>
    </row>
    <row r="33" spans="1:10" ht="66.5" customHeight="1" thickBot="1" x14ac:dyDescent="0.25">
      <c r="A33" s="188"/>
      <c r="B33" s="190"/>
      <c r="C33" s="21" t="s">
        <v>56</v>
      </c>
      <c r="D33" s="179"/>
      <c r="E33" s="144" t="s">
        <v>1021</v>
      </c>
      <c r="F33" s="134">
        <v>1</v>
      </c>
      <c r="G33" s="244"/>
      <c r="H33" s="251"/>
      <c r="I33" s="255"/>
      <c r="J33" s="130"/>
    </row>
    <row r="34" spans="1:10" ht="72" customHeight="1" thickBot="1" x14ac:dyDescent="0.25">
      <c r="A34" s="188"/>
      <c r="B34" s="190"/>
      <c r="C34" s="13" t="s">
        <v>986</v>
      </c>
      <c r="D34" s="45" t="s">
        <v>104</v>
      </c>
      <c r="E34" s="47" t="s">
        <v>1022</v>
      </c>
      <c r="F34" s="145">
        <v>5</v>
      </c>
      <c r="G34" s="146">
        <f>F34</f>
        <v>5</v>
      </c>
      <c r="H34" s="251"/>
      <c r="I34" s="99" t="s">
        <v>961</v>
      </c>
      <c r="J34" s="130"/>
    </row>
    <row r="35" spans="1:10" ht="57" customHeight="1" thickBot="1" x14ac:dyDescent="0.25">
      <c r="A35" s="188"/>
      <c r="B35" s="190"/>
      <c r="C35" s="13" t="s">
        <v>58</v>
      </c>
      <c r="D35" s="46" t="s">
        <v>5</v>
      </c>
      <c r="E35" s="47" t="s">
        <v>106</v>
      </c>
      <c r="F35" s="145">
        <v>3</v>
      </c>
      <c r="G35" s="146">
        <v>3</v>
      </c>
      <c r="H35" s="251"/>
      <c r="I35" s="99" t="s">
        <v>962</v>
      </c>
      <c r="J35" s="130"/>
    </row>
    <row r="36" spans="1:10" ht="44.5" customHeight="1" x14ac:dyDescent="0.2">
      <c r="A36" s="188"/>
      <c r="B36" s="190"/>
      <c r="C36" s="11" t="s">
        <v>987</v>
      </c>
      <c r="D36" s="177" t="s">
        <v>6</v>
      </c>
      <c r="E36" s="142" t="s">
        <v>1007</v>
      </c>
      <c r="F36" s="164">
        <v>9</v>
      </c>
      <c r="G36" s="256">
        <v>9</v>
      </c>
      <c r="H36" s="251"/>
      <c r="I36" s="247" t="s">
        <v>84</v>
      </c>
      <c r="J36" s="130"/>
    </row>
    <row r="37" spans="1:10" ht="44.5" customHeight="1" x14ac:dyDescent="0.2">
      <c r="A37" s="188"/>
      <c r="B37" s="190"/>
      <c r="C37" s="5" t="s">
        <v>988</v>
      </c>
      <c r="D37" s="178"/>
      <c r="E37" s="143" t="s">
        <v>1008</v>
      </c>
      <c r="F37" s="133">
        <v>7</v>
      </c>
      <c r="G37" s="257"/>
      <c r="H37" s="251"/>
      <c r="I37" s="247"/>
      <c r="J37" s="130"/>
    </row>
    <row r="38" spans="1:10" ht="44.5" customHeight="1" x14ac:dyDescent="0.2">
      <c r="A38" s="188"/>
      <c r="B38" s="190"/>
      <c r="C38" s="5" t="s">
        <v>989</v>
      </c>
      <c r="D38" s="178"/>
      <c r="E38" s="143" t="s">
        <v>1009</v>
      </c>
      <c r="F38" s="133">
        <v>5</v>
      </c>
      <c r="G38" s="257"/>
      <c r="H38" s="251"/>
      <c r="I38" s="247"/>
      <c r="J38" s="130"/>
    </row>
    <row r="39" spans="1:10" ht="44.5" customHeight="1" thickBot="1" x14ac:dyDescent="0.25">
      <c r="A39" s="188"/>
      <c r="B39" s="190"/>
      <c r="C39" s="5" t="s">
        <v>990</v>
      </c>
      <c r="D39" s="179"/>
      <c r="E39" s="144" t="s">
        <v>1010</v>
      </c>
      <c r="F39" s="134">
        <v>3</v>
      </c>
      <c r="G39" s="258"/>
      <c r="H39" s="251"/>
      <c r="I39" s="247"/>
      <c r="J39" s="130"/>
    </row>
    <row r="40" spans="1:10" s="2" customFormat="1" ht="72" customHeight="1" thickBot="1" x14ac:dyDescent="0.25">
      <c r="A40" s="235"/>
      <c r="B40" s="236"/>
      <c r="C40" s="17" t="s">
        <v>991</v>
      </c>
      <c r="D40" s="46" t="s">
        <v>7</v>
      </c>
      <c r="E40" s="129" t="s">
        <v>107</v>
      </c>
      <c r="F40" s="134">
        <v>2</v>
      </c>
      <c r="G40" s="147">
        <v>2</v>
      </c>
      <c r="H40" s="252"/>
      <c r="I40" s="148"/>
      <c r="J40" s="70"/>
    </row>
    <row r="41" spans="1:10" ht="99.5" customHeight="1" x14ac:dyDescent="0.2">
      <c r="A41" s="170" t="s">
        <v>17</v>
      </c>
      <c r="B41" s="173" t="s">
        <v>18</v>
      </c>
      <c r="C41" s="11" t="s">
        <v>992</v>
      </c>
      <c r="D41" s="178" t="s">
        <v>57</v>
      </c>
      <c r="E41" s="149" t="s">
        <v>1036</v>
      </c>
      <c r="F41" s="150">
        <v>13</v>
      </c>
      <c r="G41" s="243">
        <v>13</v>
      </c>
      <c r="H41" s="245">
        <f>G41</f>
        <v>13</v>
      </c>
      <c r="I41" s="247" t="s">
        <v>965</v>
      </c>
      <c r="J41" s="130"/>
    </row>
    <row r="42" spans="1:10" ht="99.5" customHeight="1" thickBot="1" x14ac:dyDescent="0.25">
      <c r="A42" s="170"/>
      <c r="B42" s="173"/>
      <c r="C42" s="9" t="s">
        <v>993</v>
      </c>
      <c r="D42" s="179"/>
      <c r="E42" s="144" t="s">
        <v>1037</v>
      </c>
      <c r="F42" s="134">
        <v>8</v>
      </c>
      <c r="G42" s="244"/>
      <c r="H42" s="246"/>
      <c r="I42" s="248"/>
      <c r="J42" s="130"/>
    </row>
    <row r="43" spans="1:10" ht="70" customHeight="1" thickBot="1" x14ac:dyDescent="0.25">
      <c r="A43" s="161"/>
      <c r="B43" s="234" t="s">
        <v>111</v>
      </c>
      <c r="C43" s="234"/>
      <c r="D43" s="234"/>
      <c r="E43" s="234"/>
      <c r="F43" s="234"/>
      <c r="G43" s="36">
        <f>SUM(G5:G42)</f>
        <v>100</v>
      </c>
      <c r="H43" s="36">
        <f>SUM(H5:H42)</f>
        <v>100</v>
      </c>
      <c r="I43" s="160"/>
      <c r="J43" s="130"/>
    </row>
    <row r="44" spans="1:10" x14ac:dyDescent="0.2">
      <c r="A44" s="162"/>
      <c r="B44" s="130"/>
      <c r="C44" s="130"/>
      <c r="D44" s="130"/>
      <c r="E44" s="130"/>
      <c r="F44" s="130"/>
      <c r="G44" s="163"/>
      <c r="H44" s="130"/>
      <c r="I44" s="160"/>
      <c r="J44" s="130"/>
    </row>
    <row r="45" spans="1:10" x14ac:dyDescent="0.2">
      <c r="A45" s="162" t="s">
        <v>1011</v>
      </c>
      <c r="B45" s="130"/>
      <c r="C45" s="130"/>
      <c r="D45" s="130"/>
      <c r="E45" s="130"/>
      <c r="F45" s="130"/>
      <c r="G45" s="163"/>
      <c r="H45" s="130"/>
      <c r="I45" s="160"/>
      <c r="J45" s="130"/>
    </row>
    <row r="46" spans="1:10" x14ac:dyDescent="0.2">
      <c r="A46" s="162"/>
      <c r="B46" s="130"/>
      <c r="C46" s="130"/>
      <c r="D46" s="130"/>
      <c r="E46" s="130"/>
      <c r="F46" s="130"/>
      <c r="G46" s="163"/>
      <c r="H46" s="130"/>
      <c r="I46" s="160"/>
      <c r="J46" s="130"/>
    </row>
    <row r="47" spans="1:10" ht="45.5" customHeight="1" thickBot="1" x14ac:dyDescent="0.25">
      <c r="A47" s="238" t="s">
        <v>994</v>
      </c>
      <c r="B47" s="239"/>
      <c r="C47" s="239"/>
      <c r="D47" s="239"/>
      <c r="E47" s="239"/>
      <c r="F47" s="239"/>
      <c r="G47" s="239"/>
      <c r="H47" s="239"/>
      <c r="I47" s="240"/>
      <c r="J47" s="130"/>
    </row>
    <row r="48" spans="1:10" x14ac:dyDescent="0.2">
      <c r="I48" s="119"/>
    </row>
  </sheetData>
  <mergeCells count="53">
    <mergeCell ref="A4:B4"/>
    <mergeCell ref="A5:A13"/>
    <mergeCell ref="B5:B13"/>
    <mergeCell ref="D5:D7"/>
    <mergeCell ref="G5:G7"/>
    <mergeCell ref="D11:D13"/>
    <mergeCell ref="G11:G13"/>
    <mergeCell ref="I5:I7"/>
    <mergeCell ref="D8:D10"/>
    <mergeCell ref="G8:G10"/>
    <mergeCell ref="I8:I10"/>
    <mergeCell ref="G2:H2"/>
    <mergeCell ref="H5:H13"/>
    <mergeCell ref="I11:I13"/>
    <mergeCell ref="A14:A30"/>
    <mergeCell ref="B14:B30"/>
    <mergeCell ref="D14:D16"/>
    <mergeCell ref="G14:G16"/>
    <mergeCell ref="H14:H30"/>
    <mergeCell ref="D22:D24"/>
    <mergeCell ref="G22:G24"/>
    <mergeCell ref="I14:I16"/>
    <mergeCell ref="D17:D18"/>
    <mergeCell ref="G17:G18"/>
    <mergeCell ref="I17:I18"/>
    <mergeCell ref="D19:D21"/>
    <mergeCell ref="G19:G21"/>
    <mergeCell ref="I19:I21"/>
    <mergeCell ref="I22:I24"/>
    <mergeCell ref="G36:G39"/>
    <mergeCell ref="I36:I39"/>
    <mergeCell ref="D25:D26"/>
    <mergeCell ref="G25:G26"/>
    <mergeCell ref="I25:I26"/>
    <mergeCell ref="D27:D30"/>
    <mergeCell ref="G27:G30"/>
    <mergeCell ref="I27:I30"/>
    <mergeCell ref="B43:F43"/>
    <mergeCell ref="A47:I47"/>
    <mergeCell ref="A2:E2"/>
    <mergeCell ref="A41:A42"/>
    <mergeCell ref="B41:B42"/>
    <mergeCell ref="D41:D42"/>
    <mergeCell ref="G41:G42"/>
    <mergeCell ref="H41:H42"/>
    <mergeCell ref="I41:I42"/>
    <mergeCell ref="A31:A40"/>
    <mergeCell ref="B31:B40"/>
    <mergeCell ref="D31:D33"/>
    <mergeCell ref="G31:G33"/>
    <mergeCell ref="H31:H40"/>
    <mergeCell ref="I31:I33"/>
    <mergeCell ref="D36:D39"/>
  </mergeCells>
  <phoneticPr fontId="46" type="noConversion"/>
  <conditionalFormatting sqref="H14 H41:H42">
    <cfRule type="expression" dxfId="1" priority="1">
      <formula>AND(#REF!="",#REF!="",#REF!="",#REF!="")</formula>
    </cfRule>
  </conditionalFormatting>
  <pageMargins left="0.70866141732283472" right="0.70866141732283472" top="0.74803149606299213" bottom="0.74803149606299213" header="0.31496062992125984" footer="0.31496062992125984"/>
  <pageSetup paperSize="9" scale="50" orientation="landscape" r:id="rId1"/>
  <rowBreaks count="1" manualBreakCount="1">
    <brk id="40"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A2030-990F-4007-BD45-A11905BEA4E2}">
  <sheetPr>
    <pageSetUpPr fitToPage="1"/>
  </sheetPr>
  <dimension ref="A1:I50"/>
  <sheetViews>
    <sheetView showGridLines="0" tabSelected="1" zoomScale="88" zoomScaleNormal="88" workbookViewId="0">
      <pane xSplit="3" ySplit="5" topLeftCell="D41" activePane="bottomRight" state="frozen"/>
      <selection pane="topRight" activeCell="D1" sqref="D1"/>
      <selection pane="bottomLeft" activeCell="A5" sqref="A5"/>
      <selection pane="bottomRight" activeCell="G44" sqref="G44:I44"/>
    </sheetView>
  </sheetViews>
  <sheetFormatPr baseColWidth="10" defaultColWidth="0" defaultRowHeight="15" x14ac:dyDescent="0.2"/>
  <cols>
    <col min="1" max="1" width="7.6640625" style="130" customWidth="1"/>
    <col min="2" max="2" width="12" style="130" customWidth="1"/>
    <col min="3" max="3" width="11.5" style="130" customWidth="1"/>
    <col min="4" max="4" width="52.33203125" style="130" customWidth="1"/>
    <col min="5" max="5" width="68.83203125" style="130" customWidth="1"/>
    <col min="6" max="6" width="24.33203125" style="130" customWidth="1"/>
    <col min="7" max="7" width="25.1640625" style="130" customWidth="1"/>
    <col min="8" max="8" width="17.1640625" style="163" customWidth="1"/>
    <col min="9" max="9" width="20.83203125" style="130" customWidth="1"/>
    <col min="10" max="10" width="8.83203125" style="130" customWidth="1"/>
    <col min="11" max="16384" width="8.83203125" style="130" hidden="1"/>
  </cols>
  <sheetData>
    <row r="1" spans="1:9" ht="21" x14ac:dyDescent="0.25">
      <c r="A1" s="306" t="s">
        <v>1053</v>
      </c>
      <c r="B1" s="298"/>
      <c r="C1" s="298"/>
      <c r="D1" s="298"/>
      <c r="E1" s="306"/>
      <c r="F1" s="303"/>
      <c r="G1" s="303"/>
      <c r="H1" s="304"/>
      <c r="I1" s="305" t="s">
        <v>1055</v>
      </c>
    </row>
    <row r="2" spans="1:9" ht="18.5" customHeight="1" x14ac:dyDescent="0.2">
      <c r="A2" s="307" t="s">
        <v>1012</v>
      </c>
      <c r="B2" s="307"/>
      <c r="C2" s="307"/>
      <c r="D2" s="307"/>
      <c r="E2" s="307"/>
      <c r="F2" s="158"/>
      <c r="G2" s="158"/>
      <c r="H2" s="267"/>
      <c r="I2" s="267"/>
    </row>
    <row r="3" spans="1:9" ht="18.5" customHeight="1" x14ac:dyDescent="0.2">
      <c r="A3" s="297" t="s">
        <v>1054</v>
      </c>
      <c r="B3" s="297"/>
      <c r="C3" s="297"/>
      <c r="D3" s="308"/>
      <c r="E3" s="309"/>
      <c r="F3" s="158"/>
      <c r="G3" s="158"/>
      <c r="H3" s="159"/>
      <c r="I3" s="159"/>
    </row>
    <row r="4" spans="1:9" ht="18.5" customHeight="1" x14ac:dyDescent="0.2">
      <c r="A4" s="297"/>
      <c r="B4" s="156"/>
      <c r="C4" s="156"/>
      <c r="D4" s="157"/>
      <c r="E4" s="158"/>
      <c r="F4" s="158"/>
      <c r="G4" s="158"/>
      <c r="H4" s="159"/>
      <c r="I4" s="159"/>
    </row>
    <row r="5" spans="1:9" s="131" customFormat="1" ht="47.5" customHeight="1" x14ac:dyDescent="0.2">
      <c r="A5" s="279" t="s">
        <v>21</v>
      </c>
      <c r="B5" s="279"/>
      <c r="C5" s="280" t="s">
        <v>1014</v>
      </c>
      <c r="D5" s="281" t="s">
        <v>22</v>
      </c>
      <c r="E5" s="281" t="s">
        <v>36</v>
      </c>
      <c r="F5" s="281" t="s">
        <v>23</v>
      </c>
      <c r="G5" s="281" t="s">
        <v>1050</v>
      </c>
      <c r="H5" s="281" t="s">
        <v>24</v>
      </c>
      <c r="I5" s="281" t="s">
        <v>1015</v>
      </c>
    </row>
    <row r="6" spans="1:9" ht="50" customHeight="1" x14ac:dyDescent="0.2">
      <c r="A6" s="282" t="s">
        <v>12</v>
      </c>
      <c r="B6" s="283" t="s">
        <v>13</v>
      </c>
      <c r="C6" s="281" t="s">
        <v>26</v>
      </c>
      <c r="D6" s="284" t="s">
        <v>8</v>
      </c>
      <c r="E6" s="285" t="s">
        <v>995</v>
      </c>
      <c r="F6" s="133">
        <v>7</v>
      </c>
      <c r="G6" s="278"/>
      <c r="H6" s="286">
        <f>F6</f>
        <v>7</v>
      </c>
      <c r="I6" s="287">
        <f>H6+H9+H12</f>
        <v>21</v>
      </c>
    </row>
    <row r="7" spans="1:9" ht="50" customHeight="1" x14ac:dyDescent="0.2">
      <c r="A7" s="282"/>
      <c r="B7" s="283"/>
      <c r="C7" s="281" t="s">
        <v>27</v>
      </c>
      <c r="D7" s="284"/>
      <c r="E7" s="285" t="s">
        <v>1038</v>
      </c>
      <c r="F7" s="133">
        <v>4</v>
      </c>
      <c r="G7" s="278"/>
      <c r="H7" s="286"/>
      <c r="I7" s="287"/>
    </row>
    <row r="8" spans="1:9" ht="50" customHeight="1" x14ac:dyDescent="0.2">
      <c r="A8" s="282"/>
      <c r="B8" s="283"/>
      <c r="C8" s="281" t="s">
        <v>28</v>
      </c>
      <c r="D8" s="284"/>
      <c r="E8" s="285" t="s">
        <v>996</v>
      </c>
      <c r="F8" s="133">
        <v>1</v>
      </c>
      <c r="G8" s="278"/>
      <c r="H8" s="286"/>
      <c r="I8" s="287"/>
    </row>
    <row r="9" spans="1:9" ht="26.5" customHeight="1" x14ac:dyDescent="0.2">
      <c r="A9" s="282"/>
      <c r="B9" s="283"/>
      <c r="C9" s="281" t="s">
        <v>29</v>
      </c>
      <c r="D9" s="284" t="s">
        <v>10</v>
      </c>
      <c r="E9" s="288" t="s">
        <v>997</v>
      </c>
      <c r="F9" s="133">
        <v>7</v>
      </c>
      <c r="G9" s="278"/>
      <c r="H9" s="286">
        <f>F9</f>
        <v>7</v>
      </c>
      <c r="I9" s="287"/>
    </row>
    <row r="10" spans="1:9" ht="26.5" customHeight="1" x14ac:dyDescent="0.2">
      <c r="A10" s="282"/>
      <c r="B10" s="283"/>
      <c r="C10" s="281" t="s">
        <v>30</v>
      </c>
      <c r="D10" s="284"/>
      <c r="E10" s="288" t="s">
        <v>1016</v>
      </c>
      <c r="F10" s="133">
        <v>5</v>
      </c>
      <c r="G10" s="278"/>
      <c r="H10" s="286"/>
      <c r="I10" s="287"/>
    </row>
    <row r="11" spans="1:9" ht="26.5" customHeight="1" x14ac:dyDescent="0.2">
      <c r="A11" s="282"/>
      <c r="B11" s="283"/>
      <c r="C11" s="281" t="s">
        <v>31</v>
      </c>
      <c r="D11" s="284"/>
      <c r="E11" s="288" t="s">
        <v>998</v>
      </c>
      <c r="F11" s="133">
        <v>3</v>
      </c>
      <c r="G11" s="278"/>
      <c r="H11" s="286"/>
      <c r="I11" s="287"/>
    </row>
    <row r="12" spans="1:9" ht="39.5" customHeight="1" x14ac:dyDescent="0.2">
      <c r="A12" s="282"/>
      <c r="B12" s="283"/>
      <c r="C12" s="281" t="s">
        <v>32</v>
      </c>
      <c r="D12" s="284" t="s">
        <v>11</v>
      </c>
      <c r="E12" s="289" t="s">
        <v>999</v>
      </c>
      <c r="F12" s="133">
        <v>7</v>
      </c>
      <c r="G12" s="278"/>
      <c r="H12" s="286">
        <f>F12</f>
        <v>7</v>
      </c>
      <c r="I12" s="287"/>
    </row>
    <row r="13" spans="1:9" ht="39.5" customHeight="1" x14ac:dyDescent="0.2">
      <c r="A13" s="282"/>
      <c r="B13" s="283"/>
      <c r="C13" s="281" t="s">
        <v>33</v>
      </c>
      <c r="D13" s="284"/>
      <c r="E13" s="289" t="s">
        <v>1000</v>
      </c>
      <c r="F13" s="133">
        <v>5</v>
      </c>
      <c r="G13" s="278"/>
      <c r="H13" s="286"/>
      <c r="I13" s="287"/>
    </row>
    <row r="14" spans="1:9" ht="39.5" customHeight="1" x14ac:dyDescent="0.2">
      <c r="A14" s="282"/>
      <c r="B14" s="283"/>
      <c r="C14" s="281" t="s">
        <v>34</v>
      </c>
      <c r="D14" s="284"/>
      <c r="E14" s="289" t="s">
        <v>1001</v>
      </c>
      <c r="F14" s="133">
        <v>3</v>
      </c>
      <c r="G14" s="278"/>
      <c r="H14" s="286"/>
      <c r="I14" s="287"/>
    </row>
    <row r="15" spans="1:9" ht="31.75" customHeight="1" x14ac:dyDescent="0.2">
      <c r="A15" s="282" t="s">
        <v>14</v>
      </c>
      <c r="B15" s="283" t="s">
        <v>15</v>
      </c>
      <c r="C15" s="281" t="s">
        <v>38</v>
      </c>
      <c r="D15" s="284" t="s">
        <v>82</v>
      </c>
      <c r="E15" s="285" t="s">
        <v>1039</v>
      </c>
      <c r="F15" s="133">
        <v>8</v>
      </c>
      <c r="G15" s="278"/>
      <c r="H15" s="290">
        <f>F15</f>
        <v>8</v>
      </c>
      <c r="I15" s="291">
        <f>+H15+H18+H20+H23+H26+H28</f>
        <v>40</v>
      </c>
    </row>
    <row r="16" spans="1:9" ht="31.75" customHeight="1" x14ac:dyDescent="0.2">
      <c r="A16" s="282"/>
      <c r="B16" s="283"/>
      <c r="C16" s="281" t="s">
        <v>39</v>
      </c>
      <c r="D16" s="284"/>
      <c r="E16" s="285" t="s">
        <v>1040</v>
      </c>
      <c r="F16" s="133">
        <v>5</v>
      </c>
      <c r="G16" s="278"/>
      <c r="H16" s="290"/>
      <c r="I16" s="291"/>
    </row>
    <row r="17" spans="1:9" ht="31.75" customHeight="1" x14ac:dyDescent="0.2">
      <c r="A17" s="282"/>
      <c r="B17" s="283"/>
      <c r="C17" s="281" t="s">
        <v>983</v>
      </c>
      <c r="D17" s="284"/>
      <c r="E17" s="285" t="s">
        <v>1041</v>
      </c>
      <c r="F17" s="133">
        <v>3</v>
      </c>
      <c r="G17" s="278"/>
      <c r="H17" s="290"/>
      <c r="I17" s="291"/>
    </row>
    <row r="18" spans="1:9" ht="31.25" customHeight="1" x14ac:dyDescent="0.2">
      <c r="A18" s="282"/>
      <c r="B18" s="283"/>
      <c r="C18" s="281" t="s">
        <v>40</v>
      </c>
      <c r="D18" s="284" t="s">
        <v>83</v>
      </c>
      <c r="E18" s="285" t="s">
        <v>1042</v>
      </c>
      <c r="F18" s="133">
        <v>4</v>
      </c>
      <c r="G18" s="278"/>
      <c r="H18" s="290">
        <f>F18</f>
        <v>4</v>
      </c>
      <c r="I18" s="291"/>
    </row>
    <row r="19" spans="1:9" ht="31.25" customHeight="1" x14ac:dyDescent="0.2">
      <c r="A19" s="282"/>
      <c r="B19" s="283"/>
      <c r="C19" s="281" t="s">
        <v>41</v>
      </c>
      <c r="D19" s="284"/>
      <c r="E19" s="285" t="s">
        <v>1043</v>
      </c>
      <c r="F19" s="133">
        <v>3</v>
      </c>
      <c r="G19" s="278"/>
      <c r="H19" s="290"/>
      <c r="I19" s="291"/>
    </row>
    <row r="20" spans="1:9" ht="29" customHeight="1" x14ac:dyDescent="0.2">
      <c r="A20" s="282"/>
      <c r="B20" s="283"/>
      <c r="C20" s="281" t="s">
        <v>43</v>
      </c>
      <c r="D20" s="284" t="s">
        <v>1002</v>
      </c>
      <c r="E20" s="285" t="s">
        <v>95</v>
      </c>
      <c r="F20" s="133">
        <v>8</v>
      </c>
      <c r="G20" s="278"/>
      <c r="H20" s="290">
        <f>F20</f>
        <v>8</v>
      </c>
      <c r="I20" s="291"/>
    </row>
    <row r="21" spans="1:9" ht="29" customHeight="1" x14ac:dyDescent="0.2">
      <c r="A21" s="282"/>
      <c r="B21" s="283"/>
      <c r="C21" s="281" t="s">
        <v>44</v>
      </c>
      <c r="D21" s="284"/>
      <c r="E21" s="285" t="s">
        <v>1044</v>
      </c>
      <c r="F21" s="133">
        <v>5</v>
      </c>
      <c r="G21" s="278"/>
      <c r="H21" s="290"/>
      <c r="I21" s="291"/>
    </row>
    <row r="22" spans="1:9" ht="29" customHeight="1" x14ac:dyDescent="0.2">
      <c r="A22" s="282"/>
      <c r="B22" s="283"/>
      <c r="C22" s="281" t="s">
        <v>45</v>
      </c>
      <c r="D22" s="284"/>
      <c r="E22" s="285" t="s">
        <v>1045</v>
      </c>
      <c r="F22" s="133">
        <v>3</v>
      </c>
      <c r="G22" s="278"/>
      <c r="H22" s="290"/>
      <c r="I22" s="291"/>
    </row>
    <row r="23" spans="1:9" ht="35.5" customHeight="1" x14ac:dyDescent="0.2">
      <c r="A23" s="282"/>
      <c r="B23" s="283"/>
      <c r="C23" s="281" t="s">
        <v>46</v>
      </c>
      <c r="D23" s="284" t="s">
        <v>3</v>
      </c>
      <c r="E23" s="285" t="s">
        <v>98</v>
      </c>
      <c r="F23" s="133">
        <v>6</v>
      </c>
      <c r="G23" s="278"/>
      <c r="H23" s="290">
        <f>F23</f>
        <v>6</v>
      </c>
      <c r="I23" s="291"/>
    </row>
    <row r="24" spans="1:9" ht="35.5" customHeight="1" x14ac:dyDescent="0.2">
      <c r="A24" s="282"/>
      <c r="B24" s="283"/>
      <c r="C24" s="281" t="s">
        <v>47</v>
      </c>
      <c r="D24" s="284"/>
      <c r="E24" s="285" t="s">
        <v>1046</v>
      </c>
      <c r="F24" s="133">
        <v>4</v>
      </c>
      <c r="G24" s="278"/>
      <c r="H24" s="290"/>
      <c r="I24" s="291"/>
    </row>
    <row r="25" spans="1:9" ht="35.5" customHeight="1" x14ac:dyDescent="0.2">
      <c r="A25" s="282"/>
      <c r="B25" s="283"/>
      <c r="C25" s="281" t="s">
        <v>48</v>
      </c>
      <c r="D25" s="284"/>
      <c r="E25" s="285" t="s">
        <v>1047</v>
      </c>
      <c r="F25" s="133">
        <v>2</v>
      </c>
      <c r="G25" s="278"/>
      <c r="H25" s="290"/>
      <c r="I25" s="291"/>
    </row>
    <row r="26" spans="1:9" ht="42" customHeight="1" x14ac:dyDescent="0.2">
      <c r="A26" s="282"/>
      <c r="B26" s="283"/>
      <c r="C26" s="281" t="s">
        <v>49</v>
      </c>
      <c r="D26" s="284" t="s">
        <v>1018</v>
      </c>
      <c r="E26" s="285" t="s">
        <v>1019</v>
      </c>
      <c r="F26" s="133">
        <v>7</v>
      </c>
      <c r="G26" s="278"/>
      <c r="H26" s="290">
        <f>F26</f>
        <v>7</v>
      </c>
      <c r="I26" s="291"/>
    </row>
    <row r="27" spans="1:9" ht="48.5" customHeight="1" x14ac:dyDescent="0.2">
      <c r="A27" s="282"/>
      <c r="B27" s="283"/>
      <c r="C27" s="281" t="s">
        <v>50</v>
      </c>
      <c r="D27" s="284"/>
      <c r="E27" s="285" t="s">
        <v>1048</v>
      </c>
      <c r="F27" s="133">
        <v>5</v>
      </c>
      <c r="G27" s="278"/>
      <c r="H27" s="290"/>
      <c r="I27" s="291"/>
    </row>
    <row r="28" spans="1:9" ht="31.25" customHeight="1" x14ac:dyDescent="0.2">
      <c r="A28" s="282"/>
      <c r="B28" s="283"/>
      <c r="C28" s="281" t="s">
        <v>52</v>
      </c>
      <c r="D28" s="284" t="s">
        <v>73</v>
      </c>
      <c r="E28" s="285" t="s">
        <v>100</v>
      </c>
      <c r="F28" s="133">
        <v>7</v>
      </c>
      <c r="G28" s="278"/>
      <c r="H28" s="290">
        <f>F28</f>
        <v>7</v>
      </c>
      <c r="I28" s="291"/>
    </row>
    <row r="29" spans="1:9" ht="31.25" customHeight="1" x14ac:dyDescent="0.2">
      <c r="A29" s="282"/>
      <c r="B29" s="283"/>
      <c r="C29" s="281" t="s">
        <v>53</v>
      </c>
      <c r="D29" s="284"/>
      <c r="E29" s="285" t="s">
        <v>101</v>
      </c>
      <c r="F29" s="133">
        <v>5</v>
      </c>
      <c r="G29" s="278"/>
      <c r="H29" s="290"/>
      <c r="I29" s="291"/>
    </row>
    <row r="30" spans="1:9" ht="31.25" customHeight="1" x14ac:dyDescent="0.2">
      <c r="A30" s="282"/>
      <c r="B30" s="283"/>
      <c r="C30" s="281" t="s">
        <v>984</v>
      </c>
      <c r="D30" s="284"/>
      <c r="E30" s="285" t="s">
        <v>102</v>
      </c>
      <c r="F30" s="133">
        <v>3</v>
      </c>
      <c r="G30" s="278"/>
      <c r="H30" s="290"/>
      <c r="I30" s="291"/>
    </row>
    <row r="31" spans="1:9" ht="31.25" customHeight="1" x14ac:dyDescent="0.2">
      <c r="A31" s="282"/>
      <c r="B31" s="283"/>
      <c r="C31" s="281" t="s">
        <v>985</v>
      </c>
      <c r="D31" s="284"/>
      <c r="E31" s="285" t="s">
        <v>1005</v>
      </c>
      <c r="F31" s="133">
        <v>1</v>
      </c>
      <c r="G31" s="278"/>
      <c r="H31" s="290"/>
      <c r="I31" s="291"/>
    </row>
    <row r="32" spans="1:9" ht="66.5" customHeight="1" x14ac:dyDescent="0.2">
      <c r="A32" s="282" t="s">
        <v>16</v>
      </c>
      <c r="B32" s="283" t="s">
        <v>113</v>
      </c>
      <c r="C32" s="281" t="s">
        <v>54</v>
      </c>
      <c r="D32" s="284" t="s">
        <v>4</v>
      </c>
      <c r="E32" s="292" t="s">
        <v>1020</v>
      </c>
      <c r="F32" s="133">
        <v>7</v>
      </c>
      <c r="G32" s="278"/>
      <c r="H32" s="290">
        <f>F32</f>
        <v>7</v>
      </c>
      <c r="I32" s="291">
        <f>+H32+H35+H36+H37+H41</f>
        <v>26</v>
      </c>
    </row>
    <row r="33" spans="1:9" ht="66.5" customHeight="1" x14ac:dyDescent="0.2">
      <c r="A33" s="282"/>
      <c r="B33" s="283"/>
      <c r="C33" s="281" t="s">
        <v>55</v>
      </c>
      <c r="D33" s="284"/>
      <c r="E33" s="292" t="s">
        <v>1006</v>
      </c>
      <c r="F33" s="133">
        <v>4</v>
      </c>
      <c r="G33" s="278"/>
      <c r="H33" s="290"/>
      <c r="I33" s="291"/>
    </row>
    <row r="34" spans="1:9" ht="66.5" customHeight="1" x14ac:dyDescent="0.2">
      <c r="A34" s="282"/>
      <c r="B34" s="283"/>
      <c r="C34" s="281" t="s">
        <v>56</v>
      </c>
      <c r="D34" s="284"/>
      <c r="E34" s="292" t="s">
        <v>1021</v>
      </c>
      <c r="F34" s="133">
        <v>1</v>
      </c>
      <c r="G34" s="278"/>
      <c r="H34" s="290"/>
      <c r="I34" s="291"/>
    </row>
    <row r="35" spans="1:9" ht="72" customHeight="1" x14ac:dyDescent="0.2">
      <c r="A35" s="282"/>
      <c r="B35" s="283"/>
      <c r="C35" s="281" t="s">
        <v>986</v>
      </c>
      <c r="D35" s="293" t="s">
        <v>104</v>
      </c>
      <c r="E35" s="292" t="s">
        <v>1022</v>
      </c>
      <c r="F35" s="133">
        <v>5</v>
      </c>
      <c r="G35" s="278"/>
      <c r="H35" s="294">
        <f>F35</f>
        <v>5</v>
      </c>
      <c r="I35" s="291"/>
    </row>
    <row r="36" spans="1:9" ht="57" customHeight="1" x14ac:dyDescent="0.2">
      <c r="A36" s="282"/>
      <c r="B36" s="283"/>
      <c r="C36" s="281" t="s">
        <v>58</v>
      </c>
      <c r="D36" s="293" t="s">
        <v>5</v>
      </c>
      <c r="E36" s="292" t="s">
        <v>106</v>
      </c>
      <c r="F36" s="133">
        <v>3</v>
      </c>
      <c r="G36" s="278"/>
      <c r="H36" s="294">
        <v>3</v>
      </c>
      <c r="I36" s="291"/>
    </row>
    <row r="37" spans="1:9" ht="44.5" customHeight="1" x14ac:dyDescent="0.2">
      <c r="A37" s="282"/>
      <c r="B37" s="283"/>
      <c r="C37" s="281" t="s">
        <v>987</v>
      </c>
      <c r="D37" s="284" t="s">
        <v>6</v>
      </c>
      <c r="E37" s="292" t="s">
        <v>1007</v>
      </c>
      <c r="F37" s="133">
        <v>9</v>
      </c>
      <c r="G37" s="278"/>
      <c r="H37" s="290">
        <v>9</v>
      </c>
      <c r="I37" s="291"/>
    </row>
    <row r="38" spans="1:9" ht="44.5" customHeight="1" x14ac:dyDescent="0.2">
      <c r="A38" s="282"/>
      <c r="B38" s="283"/>
      <c r="C38" s="281" t="s">
        <v>988</v>
      </c>
      <c r="D38" s="284"/>
      <c r="E38" s="292" t="s">
        <v>1008</v>
      </c>
      <c r="F38" s="133">
        <v>7</v>
      </c>
      <c r="G38" s="278"/>
      <c r="H38" s="290"/>
      <c r="I38" s="291"/>
    </row>
    <row r="39" spans="1:9" ht="44.5" customHeight="1" x14ac:dyDescent="0.2">
      <c r="A39" s="282"/>
      <c r="B39" s="283"/>
      <c r="C39" s="281" t="s">
        <v>989</v>
      </c>
      <c r="D39" s="284"/>
      <c r="E39" s="292" t="s">
        <v>1009</v>
      </c>
      <c r="F39" s="133">
        <v>5</v>
      </c>
      <c r="G39" s="278"/>
      <c r="H39" s="290"/>
      <c r="I39" s="291"/>
    </row>
    <row r="40" spans="1:9" ht="44.5" customHeight="1" x14ac:dyDescent="0.2">
      <c r="A40" s="282"/>
      <c r="B40" s="283"/>
      <c r="C40" s="281" t="s">
        <v>990</v>
      </c>
      <c r="D40" s="284"/>
      <c r="E40" s="292" t="s">
        <v>1010</v>
      </c>
      <c r="F40" s="133">
        <v>3</v>
      </c>
      <c r="G40" s="278"/>
      <c r="H40" s="290"/>
      <c r="I40" s="291"/>
    </row>
    <row r="41" spans="1:9" s="70" customFormat="1" ht="72" customHeight="1" x14ac:dyDescent="0.2">
      <c r="A41" s="282"/>
      <c r="B41" s="283"/>
      <c r="C41" s="281" t="s">
        <v>991</v>
      </c>
      <c r="D41" s="293" t="s">
        <v>7</v>
      </c>
      <c r="E41" s="292" t="s">
        <v>107</v>
      </c>
      <c r="F41" s="133">
        <v>2</v>
      </c>
      <c r="G41" s="278"/>
      <c r="H41" s="294">
        <v>2</v>
      </c>
      <c r="I41" s="291"/>
    </row>
    <row r="42" spans="1:9" ht="99.5" customHeight="1" x14ac:dyDescent="0.2">
      <c r="A42" s="282" t="s">
        <v>17</v>
      </c>
      <c r="B42" s="283" t="s">
        <v>18</v>
      </c>
      <c r="C42" s="281" t="s">
        <v>992</v>
      </c>
      <c r="D42" s="284" t="s">
        <v>57</v>
      </c>
      <c r="E42" s="292" t="s">
        <v>1051</v>
      </c>
      <c r="F42" s="133">
        <v>13</v>
      </c>
      <c r="G42" s="278"/>
      <c r="H42" s="290">
        <v>13</v>
      </c>
      <c r="I42" s="295">
        <f>H42</f>
        <v>13</v>
      </c>
    </row>
    <row r="43" spans="1:9" ht="99.5" customHeight="1" x14ac:dyDescent="0.2">
      <c r="A43" s="282"/>
      <c r="B43" s="283"/>
      <c r="C43" s="281" t="s">
        <v>993</v>
      </c>
      <c r="D43" s="284"/>
      <c r="E43" s="292" t="s">
        <v>1052</v>
      </c>
      <c r="F43" s="133">
        <v>8</v>
      </c>
      <c r="G43" s="278"/>
      <c r="H43" s="290"/>
      <c r="I43" s="295"/>
    </row>
    <row r="44" spans="1:9" ht="70" customHeight="1" x14ac:dyDescent="0.2">
      <c r="A44" s="303"/>
      <c r="B44" s="310" t="s">
        <v>111</v>
      </c>
      <c r="C44" s="310"/>
      <c r="D44" s="310"/>
      <c r="E44" s="310"/>
      <c r="F44" s="310"/>
      <c r="G44" s="300">
        <f>SUM(G6:G43)</f>
        <v>0</v>
      </c>
      <c r="H44" s="296">
        <f>SUM(H6:H43)</f>
        <v>100</v>
      </c>
      <c r="I44" s="296">
        <f>SUM(I6:I43)</f>
        <v>100</v>
      </c>
    </row>
    <row r="45" spans="1:9" x14ac:dyDescent="0.2">
      <c r="A45" s="303"/>
      <c r="B45" s="303"/>
      <c r="C45" s="303"/>
      <c r="D45" s="303"/>
      <c r="E45" s="303"/>
      <c r="F45" s="303"/>
      <c r="G45" s="303"/>
      <c r="H45" s="304"/>
      <c r="I45" s="303"/>
    </row>
    <row r="46" spans="1:9" ht="87" customHeight="1" x14ac:dyDescent="0.2">
      <c r="A46" s="299" t="s">
        <v>1056</v>
      </c>
      <c r="B46" s="299"/>
      <c r="C46" s="299"/>
      <c r="D46" s="299"/>
      <c r="E46" s="299"/>
      <c r="F46" s="299"/>
      <c r="G46" s="299"/>
      <c r="H46" s="299"/>
      <c r="I46" s="299"/>
    </row>
    <row r="47" spans="1:9" x14ac:dyDescent="0.2">
      <c r="A47" s="303"/>
      <c r="B47" s="303"/>
      <c r="C47" s="303"/>
      <c r="D47" s="303"/>
      <c r="E47" s="303"/>
      <c r="F47" s="303"/>
      <c r="G47" s="303"/>
      <c r="H47" s="304"/>
      <c r="I47" s="303"/>
    </row>
    <row r="48" spans="1:9" x14ac:dyDescent="0.2">
      <c r="A48" s="303" t="s">
        <v>1057</v>
      </c>
      <c r="B48" s="303"/>
      <c r="C48" s="303" t="s">
        <v>1058</v>
      </c>
      <c r="D48" s="303"/>
      <c r="E48" s="303"/>
      <c r="F48" s="303"/>
      <c r="G48" s="303" t="s">
        <v>1059</v>
      </c>
      <c r="H48" s="304"/>
      <c r="I48" s="303"/>
    </row>
    <row r="49" spans="1:9" x14ac:dyDescent="0.2">
      <c r="A49" s="303"/>
      <c r="B49" s="303"/>
      <c r="C49" s="303"/>
      <c r="D49" s="303"/>
      <c r="E49" s="303"/>
      <c r="F49" s="303"/>
      <c r="G49" s="303"/>
      <c r="H49" s="304"/>
      <c r="I49" s="303"/>
    </row>
    <row r="50" spans="1:9" x14ac:dyDescent="0.2">
      <c r="F50" s="301"/>
      <c r="G50" s="301"/>
      <c r="H50" s="302"/>
      <c r="I50" s="301"/>
    </row>
  </sheetData>
  <mergeCells count="42">
    <mergeCell ref="B1:D1"/>
    <mergeCell ref="A46:I46"/>
    <mergeCell ref="H37:H40"/>
    <mergeCell ref="A42:A43"/>
    <mergeCell ref="B42:B43"/>
    <mergeCell ref="D42:D43"/>
    <mergeCell ref="H42:H43"/>
    <mergeCell ref="I42:I43"/>
    <mergeCell ref="I32:I41"/>
    <mergeCell ref="A15:A31"/>
    <mergeCell ref="B15:B31"/>
    <mergeCell ref="D15:D17"/>
    <mergeCell ref="H15:H17"/>
    <mergeCell ref="B44:F44"/>
    <mergeCell ref="A32:A41"/>
    <mergeCell ref="B32:B41"/>
    <mergeCell ref="D32:D34"/>
    <mergeCell ref="H32:H34"/>
    <mergeCell ref="D37:D40"/>
    <mergeCell ref="I15:I31"/>
    <mergeCell ref="D18:D19"/>
    <mergeCell ref="H18:H19"/>
    <mergeCell ref="D20:D22"/>
    <mergeCell ref="D9:D11"/>
    <mergeCell ref="H9:H11"/>
    <mergeCell ref="D12:D14"/>
    <mergeCell ref="H12:H14"/>
    <mergeCell ref="H20:H22"/>
    <mergeCell ref="D23:D25"/>
    <mergeCell ref="H23:H25"/>
    <mergeCell ref="D26:D27"/>
    <mergeCell ref="H26:H27"/>
    <mergeCell ref="D28:D31"/>
    <mergeCell ref="H28:H31"/>
    <mergeCell ref="A2:E2"/>
    <mergeCell ref="H2:I2"/>
    <mergeCell ref="A5:B5"/>
    <mergeCell ref="A6:A14"/>
    <mergeCell ref="B6:B14"/>
    <mergeCell ref="D6:D8"/>
    <mergeCell ref="H6:H8"/>
    <mergeCell ref="I6:I14"/>
  </mergeCells>
  <conditionalFormatting sqref="I15 I42:I43">
    <cfRule type="expression" dxfId="0" priority="1">
      <formula>AND(#REF!="",#REF!="",#REF!="",#REF!="")</formula>
    </cfRule>
  </conditionalFormatting>
  <pageMargins left="0.70866141732283505" right="0.70866141732283505" top="0.74803149606299202" bottom="0.74803149606299202" header="0.31496062992126" footer="0.31496062992126"/>
  <pageSetup paperSize="9" scale="34" orientation="portrait" r:id="rId1"/>
  <rowBreaks count="1" manualBreakCount="1">
    <brk id="41"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dimension ref="A4:A12"/>
  <sheetViews>
    <sheetView workbookViewId="0">
      <selection activeCell="A14" sqref="A14"/>
    </sheetView>
  </sheetViews>
  <sheetFormatPr baseColWidth="10" defaultColWidth="8.83203125" defaultRowHeight="15" x14ac:dyDescent="0.2"/>
  <sheetData>
    <row r="4" spans="1:1" x14ac:dyDescent="0.2">
      <c r="A4" t="s">
        <v>0</v>
      </c>
    </row>
    <row r="11" spans="1:1" x14ac:dyDescent="0.2">
      <c r="A11" t="s">
        <v>1</v>
      </c>
    </row>
    <row r="12" spans="1:1" x14ac:dyDescent="0.2">
      <c r="A12" t="s">
        <v>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7</vt:i4>
      </vt:variant>
      <vt:variant>
        <vt:lpstr>Intervalli denominati</vt:lpstr>
      </vt:variant>
      <vt:variant>
        <vt:i4>4</vt:i4>
      </vt:variant>
    </vt:vector>
  </HeadingPairs>
  <TitlesOfParts>
    <vt:vector size="11" baseType="lpstr">
      <vt:lpstr>Criteri  Selez SRG06 16_5_23  </vt:lpstr>
      <vt:lpstr>ALL-Composizione partenariato</vt:lpstr>
      <vt:lpstr>ALL ISTAT pop-sup-fasce alt</vt:lpstr>
      <vt:lpstr>legenda dati ISTAT</vt:lpstr>
      <vt:lpstr>Crit_Selez SRG06 16_05 rifiniti</vt:lpstr>
      <vt:lpstr>Crit_Selez SRG06 16_05 PULITO</vt:lpstr>
      <vt:lpstr>indice</vt:lpstr>
      <vt:lpstr>'ALL-Composizione partenariato'!Area_stampa</vt:lpstr>
      <vt:lpstr>'Crit_Selez SRG06 16_05 PULITO'!Area_stampa</vt:lpstr>
      <vt:lpstr>'Crit_Selez SRG06 16_05 rifiniti'!Area_stampa</vt:lpstr>
      <vt:lpstr>'Criteri  Selez SRG06 16_5_23  '!Area_stampa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coord-prog-comunitar</dc:creator>
  <cp:lastModifiedBy>Tarcisio Tullio</cp:lastModifiedBy>
  <cp:lastPrinted>2023-07-24T15:58:32Z</cp:lastPrinted>
  <dcterms:created xsi:type="dcterms:W3CDTF">2016-08-30T06:36:30Z</dcterms:created>
  <dcterms:modified xsi:type="dcterms:W3CDTF">2023-07-24T15:58:56Z</dcterms:modified>
</cp:coreProperties>
</file>