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bookViews>
    <workbookView xWindow="1140" yWindow="1140" windowWidth="14400" windowHeight="7365" activeTab="3"/>
  </bookViews>
  <sheets>
    <sheet name="fino a 20 assunti" sheetId="1" r:id="rId1"/>
    <sheet name="fino a 50 assunti" sheetId="4" r:id="rId2"/>
    <sheet name="fino a 100 assunti" sheetId="5" r:id="rId3"/>
    <sheet name="fino a 150 assunti" sheetId="6" r:id="rId4"/>
  </sheets>
  <definedNames>
    <definedName name="_xlnm.Print_Area" localSheetId="0">'fino a 20 assunti'!$A$1:$W$29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62" i="6" l="1"/>
  <c r="U158" i="6"/>
  <c r="T158" i="6" s="1"/>
  <c r="U157" i="6"/>
  <c r="T157" i="6" s="1"/>
  <c r="U156" i="6"/>
  <c r="T156" i="6" s="1"/>
  <c r="U155" i="6"/>
  <c r="T155" i="6" s="1"/>
  <c r="U154" i="6"/>
  <c r="T154" i="6" s="1"/>
  <c r="U153" i="6"/>
  <c r="T153" i="6" s="1"/>
  <c r="U152" i="6"/>
  <c r="T152" i="6" s="1"/>
  <c r="U151" i="6"/>
  <c r="T151" i="6" s="1"/>
  <c r="U150" i="6"/>
  <c r="T150" i="6" s="1"/>
  <c r="U149" i="6"/>
  <c r="T149" i="6" s="1"/>
  <c r="U148" i="6"/>
  <c r="T148" i="6" s="1"/>
  <c r="U147" i="6"/>
  <c r="T147" i="6" s="1"/>
  <c r="U146" i="6"/>
  <c r="T146" i="6" s="1"/>
  <c r="U145" i="6"/>
  <c r="T145" i="6" s="1"/>
  <c r="U144" i="6"/>
  <c r="T144" i="6" s="1"/>
  <c r="U143" i="6"/>
  <c r="T143" i="6" s="1"/>
  <c r="U142" i="6"/>
  <c r="T142" i="6" s="1"/>
  <c r="U141" i="6"/>
  <c r="T141" i="6" s="1"/>
  <c r="U140" i="6"/>
  <c r="T140" i="6" s="1"/>
  <c r="U139" i="6"/>
  <c r="T139" i="6" s="1"/>
  <c r="U138" i="6"/>
  <c r="T138" i="6" s="1"/>
  <c r="U137" i="6"/>
  <c r="T137" i="6" s="1"/>
  <c r="U136" i="6"/>
  <c r="T136" i="6" s="1"/>
  <c r="U135" i="6"/>
  <c r="T135" i="6" s="1"/>
  <c r="V134" i="6"/>
  <c r="U134" i="6"/>
  <c r="T134" i="6"/>
  <c r="U133" i="6"/>
  <c r="T133" i="6"/>
  <c r="U132" i="6"/>
  <c r="T132" i="6"/>
  <c r="U131" i="6"/>
  <c r="T131" i="6"/>
  <c r="U130" i="6"/>
  <c r="T130" i="6"/>
  <c r="U129" i="6"/>
  <c r="T129" i="6"/>
  <c r="U128" i="6"/>
  <c r="T128" i="6"/>
  <c r="U127" i="6"/>
  <c r="T127" i="6"/>
  <c r="U126" i="6"/>
  <c r="T126" i="6"/>
  <c r="U125" i="6"/>
  <c r="T125" i="6"/>
  <c r="U124" i="6"/>
  <c r="T124" i="6"/>
  <c r="U123" i="6"/>
  <c r="T123" i="6"/>
  <c r="U122" i="6"/>
  <c r="T122" i="6"/>
  <c r="U121" i="6"/>
  <c r="T121" i="6"/>
  <c r="U120" i="6"/>
  <c r="T120" i="6"/>
  <c r="U119" i="6"/>
  <c r="T119" i="6"/>
  <c r="U118" i="6"/>
  <c r="T118" i="6"/>
  <c r="U117" i="6"/>
  <c r="T117" i="6"/>
  <c r="U116" i="6"/>
  <c r="T116" i="6"/>
  <c r="U115" i="6"/>
  <c r="T115" i="6"/>
  <c r="V114" i="6"/>
  <c r="U114" i="6"/>
  <c r="T114" i="6" s="1"/>
  <c r="U113" i="6"/>
  <c r="T113" i="6" s="1"/>
  <c r="U112" i="6"/>
  <c r="T112" i="6" s="1"/>
  <c r="U111" i="6"/>
  <c r="T111" i="6" s="1"/>
  <c r="U110" i="6"/>
  <c r="T110" i="6" s="1"/>
  <c r="U109" i="6"/>
  <c r="T109" i="6" s="1"/>
  <c r="U108" i="6"/>
  <c r="T108" i="6" s="1"/>
  <c r="U107" i="6"/>
  <c r="T107" i="6" s="1"/>
  <c r="U106" i="6"/>
  <c r="T106" i="6" s="1"/>
  <c r="U105" i="6"/>
  <c r="T105" i="6" s="1"/>
  <c r="V104" i="6"/>
  <c r="U104" i="6"/>
  <c r="T104" i="6"/>
  <c r="U103" i="6"/>
  <c r="T103" i="6"/>
  <c r="U102" i="6"/>
  <c r="T102" i="6"/>
  <c r="U101" i="6"/>
  <c r="T101" i="6"/>
  <c r="U100" i="6"/>
  <c r="T100" i="6"/>
  <c r="U99" i="6"/>
  <c r="T99" i="6"/>
  <c r="U98" i="6"/>
  <c r="T98" i="6"/>
  <c r="U97" i="6"/>
  <c r="T97" i="6"/>
  <c r="U96" i="6"/>
  <c r="T96" i="6"/>
  <c r="U95" i="6"/>
  <c r="T95" i="6"/>
  <c r="U94" i="6"/>
  <c r="T94" i="6"/>
  <c r="U93" i="6"/>
  <c r="T93" i="6"/>
  <c r="U92" i="6"/>
  <c r="T92" i="6"/>
  <c r="U91" i="6"/>
  <c r="T91" i="6"/>
  <c r="U90" i="6"/>
  <c r="T90" i="6"/>
  <c r="U89" i="6"/>
  <c r="T89" i="6"/>
  <c r="U88" i="6"/>
  <c r="T88" i="6"/>
  <c r="U87" i="6"/>
  <c r="T87" i="6"/>
  <c r="U86" i="6"/>
  <c r="T86" i="6"/>
  <c r="U85" i="6"/>
  <c r="T85" i="6"/>
  <c r="V84" i="6"/>
  <c r="U84" i="6"/>
  <c r="T84" i="6" s="1"/>
  <c r="U83" i="6"/>
  <c r="T83" i="6" s="1"/>
  <c r="U82" i="6"/>
  <c r="T82" i="6" s="1"/>
  <c r="U81" i="6"/>
  <c r="T81" i="6" s="1"/>
  <c r="U80" i="6"/>
  <c r="T80" i="6" s="1"/>
  <c r="U79" i="6"/>
  <c r="T79" i="6" s="1"/>
  <c r="U78" i="6"/>
  <c r="T78" i="6" s="1"/>
  <c r="U77" i="6"/>
  <c r="T77" i="6" s="1"/>
  <c r="U76" i="6"/>
  <c r="T76" i="6" s="1"/>
  <c r="U75" i="6"/>
  <c r="T75" i="6" s="1"/>
  <c r="V74" i="6"/>
  <c r="U74" i="6"/>
  <c r="T74" i="6"/>
  <c r="U73" i="6"/>
  <c r="T73" i="6"/>
  <c r="U72" i="6"/>
  <c r="T72" i="6"/>
  <c r="U71" i="6"/>
  <c r="T71" i="6"/>
  <c r="U70" i="6"/>
  <c r="T70" i="6"/>
  <c r="U69" i="6"/>
  <c r="T69" i="6"/>
  <c r="U68" i="6"/>
  <c r="T68" i="6"/>
  <c r="U67" i="6"/>
  <c r="T67" i="6"/>
  <c r="U66" i="6"/>
  <c r="T66" i="6"/>
  <c r="U65" i="6"/>
  <c r="T65" i="6"/>
  <c r="U64" i="6"/>
  <c r="T64" i="6"/>
  <c r="U63" i="6"/>
  <c r="T63" i="6"/>
  <c r="U62" i="6"/>
  <c r="T62" i="6"/>
  <c r="U61" i="6"/>
  <c r="T61" i="6"/>
  <c r="U60" i="6"/>
  <c r="T60" i="6"/>
  <c r="U59" i="6"/>
  <c r="T59" i="6"/>
  <c r="U58" i="6"/>
  <c r="T58" i="6"/>
  <c r="U57" i="6"/>
  <c r="T57" i="6"/>
  <c r="U56" i="6"/>
  <c r="T56" i="6"/>
  <c r="U55" i="6"/>
  <c r="T55" i="6"/>
  <c r="V54" i="6"/>
  <c r="U54" i="6"/>
  <c r="T54" i="6" s="1"/>
  <c r="U53" i="6"/>
  <c r="T53" i="6" s="1"/>
  <c r="U52" i="6"/>
  <c r="T52" i="6" s="1"/>
  <c r="U51" i="6"/>
  <c r="T51" i="6" s="1"/>
  <c r="U50" i="6"/>
  <c r="T50" i="6" s="1"/>
  <c r="U49" i="6"/>
  <c r="T49" i="6" s="1"/>
  <c r="U48" i="6"/>
  <c r="T48" i="6" s="1"/>
  <c r="U47" i="6"/>
  <c r="T47" i="6" s="1"/>
  <c r="U46" i="6"/>
  <c r="T46" i="6" s="1"/>
  <c r="U45" i="6"/>
  <c r="T45" i="6" s="1"/>
  <c r="U44" i="6"/>
  <c r="T44" i="6" s="1"/>
  <c r="U43" i="6"/>
  <c r="T43" i="6" s="1"/>
  <c r="U42" i="6"/>
  <c r="T42" i="6" s="1"/>
  <c r="U41" i="6"/>
  <c r="T41" i="6" s="1"/>
  <c r="U40" i="6"/>
  <c r="T40" i="6" s="1"/>
  <c r="V39" i="6"/>
  <c r="U39" i="6"/>
  <c r="T39" i="6"/>
  <c r="U38" i="6"/>
  <c r="T38" i="6"/>
  <c r="U37" i="6"/>
  <c r="T37" i="6"/>
  <c r="U36" i="6"/>
  <c r="T36" i="6"/>
  <c r="U35" i="6"/>
  <c r="T35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V24" i="6"/>
  <c r="U24" i="6"/>
  <c r="T24" i="6" s="1"/>
  <c r="U23" i="6"/>
  <c r="T23" i="6" s="1"/>
  <c r="U22" i="6"/>
  <c r="T22" i="6" s="1"/>
  <c r="U21" i="6"/>
  <c r="T21" i="6" s="1"/>
  <c r="U20" i="6"/>
  <c r="T20" i="6" s="1"/>
  <c r="U19" i="6"/>
  <c r="T19" i="6" s="1"/>
  <c r="U18" i="6"/>
  <c r="T18" i="6" s="1"/>
  <c r="U17" i="6"/>
  <c r="T17" i="6" s="1"/>
  <c r="U16" i="6"/>
  <c r="T16" i="6" s="1"/>
  <c r="U15" i="6"/>
  <c r="T15" i="6" s="1"/>
  <c r="U14" i="6"/>
  <c r="T14" i="6" s="1"/>
  <c r="U13" i="6"/>
  <c r="T13" i="6" s="1"/>
  <c r="U12" i="6"/>
  <c r="T12" i="6" s="1"/>
  <c r="U11" i="6"/>
  <c r="T11" i="6" s="1"/>
  <c r="U10" i="6"/>
  <c r="T10" i="6" s="1"/>
  <c r="V9" i="6"/>
  <c r="T4" i="6" s="1"/>
  <c r="U9" i="6"/>
  <c r="T9" i="6"/>
  <c r="F5" i="6"/>
  <c r="V163" i="6" s="1"/>
  <c r="T3" i="6"/>
  <c r="T5" i="6" s="1"/>
  <c r="U112" i="5"/>
  <c r="U108" i="5"/>
  <c r="T108" i="5"/>
  <c r="U107" i="5"/>
  <c r="T107" i="5"/>
  <c r="U106" i="5"/>
  <c r="T106" i="5"/>
  <c r="U105" i="5"/>
  <c r="T105" i="5"/>
  <c r="U104" i="5"/>
  <c r="T104" i="5"/>
  <c r="U103" i="5"/>
  <c r="T103" i="5"/>
  <c r="U102" i="5"/>
  <c r="T102" i="5"/>
  <c r="U101" i="5"/>
  <c r="T101" i="5"/>
  <c r="U100" i="5"/>
  <c r="T100" i="5"/>
  <c r="U99" i="5"/>
  <c r="T99" i="5"/>
  <c r="U98" i="5"/>
  <c r="T98" i="5"/>
  <c r="U97" i="5"/>
  <c r="T97" i="5"/>
  <c r="U96" i="5"/>
  <c r="T96" i="5"/>
  <c r="U95" i="5"/>
  <c r="T95" i="5"/>
  <c r="U94" i="5"/>
  <c r="T94" i="5"/>
  <c r="U93" i="5"/>
  <c r="T93" i="5"/>
  <c r="U92" i="5"/>
  <c r="T92" i="5"/>
  <c r="U91" i="5"/>
  <c r="T91" i="5"/>
  <c r="U90" i="5"/>
  <c r="T90" i="5"/>
  <c r="V89" i="5"/>
  <c r="U89" i="5"/>
  <c r="U88" i="5"/>
  <c r="T88" i="5" s="1"/>
  <c r="U87" i="5"/>
  <c r="T87" i="5" s="1"/>
  <c r="U86" i="5"/>
  <c r="T86" i="5" s="1"/>
  <c r="U85" i="5"/>
  <c r="T85" i="5" s="1"/>
  <c r="U84" i="5"/>
  <c r="T84" i="5" s="1"/>
  <c r="U83" i="5"/>
  <c r="T83" i="5" s="1"/>
  <c r="U82" i="5"/>
  <c r="T82" i="5" s="1"/>
  <c r="U81" i="5"/>
  <c r="T81" i="5" s="1"/>
  <c r="U80" i="5"/>
  <c r="T80" i="5" s="1"/>
  <c r="U79" i="5"/>
  <c r="T79" i="5" s="1"/>
  <c r="U78" i="5"/>
  <c r="T78" i="5" s="1"/>
  <c r="U77" i="5"/>
  <c r="T77" i="5" s="1"/>
  <c r="U76" i="5"/>
  <c r="T76" i="5" s="1"/>
  <c r="U75" i="5"/>
  <c r="T75" i="5" s="1"/>
  <c r="U74" i="5"/>
  <c r="T74" i="5" s="1"/>
  <c r="U73" i="5"/>
  <c r="T73" i="5" s="1"/>
  <c r="U72" i="5"/>
  <c r="T72" i="5" s="1"/>
  <c r="U71" i="5"/>
  <c r="T71" i="5" s="1"/>
  <c r="U70" i="5"/>
  <c r="T70" i="5" s="1"/>
  <c r="V69" i="5"/>
  <c r="U69" i="5"/>
  <c r="T69" i="5"/>
  <c r="U68" i="5"/>
  <c r="T68" i="5"/>
  <c r="U67" i="5"/>
  <c r="T67" i="5"/>
  <c r="U66" i="5"/>
  <c r="T66" i="5"/>
  <c r="U65" i="5"/>
  <c r="T65" i="5"/>
  <c r="U64" i="5"/>
  <c r="T64" i="5"/>
  <c r="U63" i="5"/>
  <c r="T63" i="5"/>
  <c r="U62" i="5"/>
  <c r="T62" i="5"/>
  <c r="U61" i="5"/>
  <c r="T61" i="5"/>
  <c r="U60" i="5"/>
  <c r="T60" i="5"/>
  <c r="V59" i="5"/>
  <c r="U59" i="5"/>
  <c r="T59" i="5" s="1"/>
  <c r="U58" i="5"/>
  <c r="T58" i="5" s="1"/>
  <c r="U57" i="5"/>
  <c r="T57" i="5" s="1"/>
  <c r="U56" i="5"/>
  <c r="T56" i="5" s="1"/>
  <c r="U55" i="5"/>
  <c r="T55" i="5" s="1"/>
  <c r="U54" i="5"/>
  <c r="T54" i="5" s="1"/>
  <c r="U53" i="5"/>
  <c r="T53" i="5" s="1"/>
  <c r="U52" i="5"/>
  <c r="T52" i="5" s="1"/>
  <c r="U51" i="5"/>
  <c r="T51" i="5" s="1"/>
  <c r="U50" i="5"/>
  <c r="T50" i="5" s="1"/>
  <c r="U49" i="5"/>
  <c r="T49" i="5" s="1"/>
  <c r="U48" i="5"/>
  <c r="T48" i="5" s="1"/>
  <c r="U47" i="5"/>
  <c r="T47" i="5" s="1"/>
  <c r="U46" i="5"/>
  <c r="T46" i="5" s="1"/>
  <c r="U45" i="5"/>
  <c r="T45" i="5" s="1"/>
  <c r="U44" i="5"/>
  <c r="T44" i="5" s="1"/>
  <c r="U43" i="5"/>
  <c r="T43" i="5" s="1"/>
  <c r="U42" i="5"/>
  <c r="T42" i="5" s="1"/>
  <c r="U41" i="5"/>
  <c r="T41" i="5" s="1"/>
  <c r="U40" i="5"/>
  <c r="T40" i="5" s="1"/>
  <c r="V39" i="5"/>
  <c r="U39" i="5"/>
  <c r="T39" i="5"/>
  <c r="U38" i="5"/>
  <c r="T38" i="5"/>
  <c r="U37" i="5"/>
  <c r="T37" i="5"/>
  <c r="U36" i="5"/>
  <c r="T36" i="5"/>
  <c r="U35" i="5"/>
  <c r="T35" i="5"/>
  <c r="U34" i="5"/>
  <c r="T34" i="5"/>
  <c r="U33" i="5"/>
  <c r="T33" i="5"/>
  <c r="U32" i="5"/>
  <c r="T32" i="5"/>
  <c r="U31" i="5"/>
  <c r="T31" i="5"/>
  <c r="U30" i="5"/>
  <c r="T30" i="5"/>
  <c r="V29" i="5"/>
  <c r="U29" i="5"/>
  <c r="T29" i="5" s="1"/>
  <c r="U28" i="5"/>
  <c r="T28" i="5" s="1"/>
  <c r="U27" i="5"/>
  <c r="T27" i="5" s="1"/>
  <c r="U26" i="5"/>
  <c r="T26" i="5" s="1"/>
  <c r="U25" i="5"/>
  <c r="T25" i="5" s="1"/>
  <c r="U24" i="5"/>
  <c r="T24" i="5" s="1"/>
  <c r="U23" i="5"/>
  <c r="T23" i="5" s="1"/>
  <c r="U22" i="5"/>
  <c r="T22" i="5" s="1"/>
  <c r="U21" i="5"/>
  <c r="T21" i="5" s="1"/>
  <c r="U20" i="5"/>
  <c r="T20" i="5" s="1"/>
  <c r="U19" i="5"/>
  <c r="T19" i="5" s="1"/>
  <c r="U18" i="5"/>
  <c r="T18" i="5" s="1"/>
  <c r="U17" i="5"/>
  <c r="T17" i="5" s="1"/>
  <c r="U16" i="5"/>
  <c r="T16" i="5" s="1"/>
  <c r="U15" i="5"/>
  <c r="T15" i="5" s="1"/>
  <c r="U14" i="5"/>
  <c r="T14" i="5" s="1"/>
  <c r="U13" i="5"/>
  <c r="T13" i="5" s="1"/>
  <c r="U12" i="5"/>
  <c r="T12" i="5" s="1"/>
  <c r="U11" i="5"/>
  <c r="T11" i="5" s="1"/>
  <c r="U10" i="5"/>
  <c r="T10" i="5" s="1"/>
  <c r="V9" i="5"/>
  <c r="T4" i="5" s="1"/>
  <c r="U9" i="5"/>
  <c r="T9" i="5"/>
  <c r="F5" i="5"/>
  <c r="V113" i="5" s="1"/>
  <c r="T3" i="5"/>
  <c r="T5" i="5" s="1"/>
  <c r="V63" i="4"/>
  <c r="U62" i="4"/>
  <c r="U58" i="4"/>
  <c r="T58" i="4"/>
  <c r="U57" i="4"/>
  <c r="T57" i="4"/>
  <c r="U56" i="4"/>
  <c r="T56" i="4"/>
  <c r="U55" i="4"/>
  <c r="T55" i="4"/>
  <c r="U54" i="4"/>
  <c r="T54" i="4"/>
  <c r="U53" i="4"/>
  <c r="T53" i="4"/>
  <c r="U52" i="4"/>
  <c r="T52" i="4"/>
  <c r="U51" i="4"/>
  <c r="T51" i="4"/>
  <c r="U50" i="4"/>
  <c r="T50" i="4"/>
  <c r="U49" i="4"/>
  <c r="T49" i="4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41" i="4"/>
  <c r="T41" i="4"/>
  <c r="U40" i="4"/>
  <c r="T40" i="4"/>
  <c r="U39" i="4"/>
  <c r="T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V9" i="4"/>
  <c r="U9" i="4"/>
  <c r="U63" i="4" s="1"/>
  <c r="F5" i="4"/>
  <c r="T4" i="4"/>
  <c r="T5" i="4" s="1"/>
  <c r="T3" i="4"/>
  <c r="U32" i="1"/>
  <c r="U28" i="1"/>
  <c r="T28" i="1" s="1"/>
  <c r="U27" i="1"/>
  <c r="T27" i="1" s="1"/>
  <c r="U26" i="1"/>
  <c r="T26" i="1" s="1"/>
  <c r="U25" i="1"/>
  <c r="T25" i="1" s="1"/>
  <c r="U24" i="1"/>
  <c r="T24" i="1" s="1"/>
  <c r="U23" i="1"/>
  <c r="T23" i="1" s="1"/>
  <c r="U22" i="1"/>
  <c r="T22" i="1" s="1"/>
  <c r="U21" i="1"/>
  <c r="T21" i="1" s="1"/>
  <c r="U20" i="1"/>
  <c r="T20" i="1" s="1"/>
  <c r="U19" i="1"/>
  <c r="T19" i="1" s="1"/>
  <c r="U18" i="1"/>
  <c r="T18" i="1" s="1"/>
  <c r="U17" i="1"/>
  <c r="T17" i="1" s="1"/>
  <c r="U16" i="1"/>
  <c r="T16" i="1" s="1"/>
  <c r="U15" i="1"/>
  <c r="T15" i="1" s="1"/>
  <c r="U14" i="1"/>
  <c r="T14" i="1" s="1"/>
  <c r="U13" i="1"/>
  <c r="T13" i="1" s="1"/>
  <c r="U12" i="1"/>
  <c r="T12" i="1" s="1"/>
  <c r="U11" i="1"/>
  <c r="T11" i="1" s="1"/>
  <c r="U10" i="1"/>
  <c r="T10" i="1" s="1"/>
  <c r="U9" i="1"/>
  <c r="U33" i="1" s="1"/>
  <c r="U34" i="1" s="1"/>
  <c r="F5" i="1"/>
  <c r="V33" i="1" s="1"/>
  <c r="T4" i="1"/>
  <c r="T3" i="1"/>
  <c r="T5" i="1" s="1"/>
  <c r="U64" i="4" l="1"/>
  <c r="U113" i="5"/>
  <c r="T89" i="5"/>
  <c r="U114" i="5"/>
  <c r="T9" i="4"/>
  <c r="U163" i="6"/>
  <c r="U164" i="6" s="1"/>
</calcChain>
</file>

<file path=xl/sharedStrings.xml><?xml version="1.0" encoding="utf-8"?>
<sst xmlns="http://schemas.openxmlformats.org/spreadsheetml/2006/main" count="267" uniqueCount="40">
  <si>
    <t>Nome</t>
  </si>
  <si>
    <t>Cognome</t>
  </si>
  <si>
    <t>Data di nascita</t>
  </si>
  <si>
    <t>Tipologia di contratto</t>
  </si>
  <si>
    <t>CCNL</t>
  </si>
  <si>
    <t>Inquadramento</t>
  </si>
  <si>
    <t xml:space="preserve">Importo Massimo di contributo </t>
  </si>
  <si>
    <t>Lavoratore con disabilità</t>
  </si>
  <si>
    <t>Requisito di ammissibilità accertato dal datore di lavoro</t>
  </si>
  <si>
    <t>N.</t>
  </si>
  <si>
    <t>Prima mensilità remunerata (mm/aaaa)</t>
  </si>
  <si>
    <t>Si</t>
  </si>
  <si>
    <t>No</t>
  </si>
  <si>
    <t>Disoccupato da almeno sei mesi</t>
  </si>
  <si>
    <t>Disoccupato di età non superiore a 24 anni</t>
  </si>
  <si>
    <t>Tempo indeterminato (anche in regime di somministrazione) compreso apprendistato</t>
  </si>
  <si>
    <t>Tempo determinato ≥ 6 mesi (anche in regime di somministrazione)</t>
  </si>
  <si>
    <t>Tempo determinato ≥ 12 mesi (anche in regime di somministrazione)</t>
  </si>
  <si>
    <t>CPI di iscrizione al momento dell'assunzione</t>
  </si>
  <si>
    <t>Data assunzione</t>
  </si>
  <si>
    <t>Data  comunicazione obbligatoria</t>
  </si>
  <si>
    <t>Disoccupato con più di 50 anni di età</t>
  </si>
  <si>
    <t>L'impresa ha già presentato altre domande</t>
  </si>
  <si>
    <t>Ragione sociale</t>
  </si>
  <si>
    <t>Comune di residenza del lavoratore al giorno dell'assunzione</t>
  </si>
  <si>
    <t>Regione di residenza del lavoratore al giorno dell'assunzione</t>
  </si>
  <si>
    <t>DATI RELATIVI AI LAVORATORI ASSUNTI</t>
  </si>
  <si>
    <t>RIEPILOGO DELLA DOMANDA DI AIUTO</t>
  </si>
  <si>
    <t>COSTO TOTALE</t>
  </si>
  <si>
    <t>CONTRIBUTO RICHIESTO</t>
  </si>
  <si>
    <t>COFINANZIAMENTO</t>
  </si>
  <si>
    <t>In caso di contratto a tempo determinato:
indicare riferimento politica attiva frequentata *</t>
  </si>
  <si>
    <t>Lavoratore per cui l'impresa beneficia di altri contributi da computare ai fini dell'intensità massima concedibile con il presente avviso</t>
  </si>
  <si>
    <t xml:space="preserve"> * Indicare il titolo dell'avviso pubblico o i riferimenti della determina con cui è stato approvato l'Avviso pubblico.</t>
  </si>
  <si>
    <t>Codice Fiscale</t>
  </si>
  <si>
    <t>IMPORTO DEL CONTRIBUTO RICHIESTO</t>
  </si>
  <si>
    <r>
      <t xml:space="preserve">Costo salariale annuo </t>
    </r>
    <r>
      <rPr>
        <b/>
        <sz val="11"/>
        <color rgb="FFFF0000"/>
        <rFont val="Calibri"/>
        <family val="2"/>
        <scheme val="minor"/>
      </rPr>
      <t>(effettivo)</t>
    </r>
  </si>
  <si>
    <t>All. 8 – Prospetto di riepilogo della domanda di rimborso</t>
  </si>
  <si>
    <t xml:space="preserve"> 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</si>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</sst>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10" borderId="0" xfId="0" applyFill="1" applyBorder="1" applyProtection="1"/>
    <xf numFmtId="0" fontId="2" fillId="6" borderId="0" xfId="0" applyFont="1" applyFill="1" applyBorder="1" applyProtection="1"/>
    <xf numFmtId="0" fontId="0" fillId="6" borderId="0" xfId="0" applyFill="1" applyBorder="1" applyProtection="1"/>
    <xf numFmtId="0" fontId="3" fillId="10" borderId="0" xfId="0" applyFont="1" applyFill="1" applyBorder="1" applyProtection="1"/>
    <xf numFmtId="0" fontId="0" fillId="10" borderId="0" xfId="0" applyFill="1" applyProtection="1"/>
    <xf numFmtId="0" fontId="2" fillId="8" borderId="1" xfId="0" applyFont="1" applyFill="1" applyBorder="1" applyProtection="1"/>
    <xf numFmtId="0" fontId="0" fillId="9" borderId="1" xfId="0" applyFill="1" applyBorder="1" applyProtection="1"/>
    <xf numFmtId="0" fontId="6" fillId="10" borderId="0" xfId="0" applyFont="1" applyFill="1" applyProtection="1"/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0" fillId="10" borderId="0" xfId="0" applyFill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10" borderId="0" xfId="0" applyFill="1" applyAlignment="1" applyProtection="1">
      <alignment horizontal="left" vertical="center"/>
    </xf>
    <xf numFmtId="0" fontId="1" fillId="10" borderId="0" xfId="0" applyFont="1" applyFill="1" applyAlignment="1" applyProtection="1">
      <alignment vertical="center" wrapText="1"/>
    </xf>
    <xf numFmtId="0" fontId="1" fillId="10" borderId="0" xfId="0" applyFont="1" applyFill="1" applyAlignment="1" applyProtection="1">
      <alignment vertical="center"/>
    </xf>
    <xf numFmtId="0" fontId="0" fillId="7" borderId="0" xfId="0" applyFill="1" applyBorder="1" applyProtection="1">
      <protection locked="0"/>
    </xf>
    <xf numFmtId="0" fontId="0" fillId="9" borderId="1" xfId="0" applyFill="1" applyBorder="1" applyProtection="1">
      <protection locked="0"/>
    </xf>
    <xf numFmtId="0" fontId="6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center" vertical="top" wrapText="1"/>
    </xf>
    <xf numFmtId="0" fontId="0" fillId="10" borderId="1" xfId="0" applyFill="1" applyBorder="1" applyAlignment="1" applyProtection="1">
      <alignment vertical="center"/>
      <protection locked="0"/>
    </xf>
    <xf numFmtId="0" fontId="5" fillId="10" borderId="0" xfId="0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 shrinkToFit="1"/>
      <protection locked="0"/>
    </xf>
    <xf numFmtId="0" fontId="2" fillId="8" borderId="2" xfId="0" applyFont="1" applyFill="1" applyBorder="1" applyAlignment="1" applyProtection="1">
      <alignment horizontal="center"/>
    </xf>
  </cellXfs>
  <cellStyles count="1">
    <cellStyle name="Normale" xfId="0" builtinId="0"/>
  </cellStyles>
  <dxfs count="8"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opLeftCell="P1" zoomScaleNormal="100" workbookViewId="0">
      <pane ySplit="8" topLeftCell="A9" activePane="bottomLeft" state="frozen"/>
      <selection pane="bottomLeft" activeCell="Z10" sqref="Z10"/>
    </sheetView>
  </sheetViews>
  <sheetFormatPr defaultColWidth="9.140625" defaultRowHeight="15" x14ac:dyDescent="0.25"/>
  <cols>
    <col min="1" max="1" width="3.85546875" style="5" customWidth="1"/>
    <col min="2" max="3" width="13.85546875" style="5" customWidth="1"/>
    <col min="4" max="4" width="10.85546875" style="5" customWidth="1"/>
    <col min="5" max="5" width="14.85546875" style="5" customWidth="1"/>
    <col min="6" max="6" width="10.28515625" style="5" customWidth="1"/>
    <col min="7" max="7" width="34.28515625" style="5" customWidth="1"/>
    <col min="8" max="8" width="16.140625" style="5" customWidth="1"/>
    <col min="9" max="9" width="16.28515625" style="5" customWidth="1"/>
    <col min="10" max="10" width="15" style="5" customWidth="1"/>
    <col min="11" max="11" width="11.140625" style="5" customWidth="1"/>
    <col min="12" max="12" width="14.85546875" style="5" customWidth="1"/>
    <col min="13" max="13" width="11.85546875" style="5" customWidth="1"/>
    <col min="14" max="14" width="37.7109375" style="5" customWidth="1"/>
    <col min="15" max="16" width="22.5703125" style="5" customWidth="1"/>
    <col min="17" max="17" width="16.42578125" style="5" customWidth="1"/>
    <col min="18" max="18" width="14.7109375" style="5" customWidth="1"/>
    <col min="19" max="19" width="29.28515625" style="5" customWidth="1"/>
    <col min="20" max="20" width="15.42578125" style="5" customWidth="1"/>
    <col min="21" max="21" width="15.42578125" style="5" hidden="1" customWidth="1"/>
    <col min="22" max="22" width="14.140625" style="5" customWidth="1"/>
    <col min="23" max="23" width="43.7109375" style="5" customWidth="1"/>
    <col min="24" max="27" width="9.140625" style="5"/>
    <col min="28" max="28" width="37.140625" style="5" hidden="1" customWidth="1"/>
    <col min="29" max="29" width="0" style="5" hidden="1" customWidth="1"/>
    <col min="30" max="16384" width="9.140625" style="5"/>
  </cols>
  <sheetData>
    <row r="1" spans="1:29" s="1" customFormat="1" ht="26.25" x14ac:dyDescent="0.4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9" s="1" customFormat="1" x14ac:dyDescent="0.25">
      <c r="S2" s="6" t="s">
        <v>27</v>
      </c>
      <c r="T2" s="6"/>
    </row>
    <row r="3" spans="1:29" s="1" customFormat="1" x14ac:dyDescent="0.25">
      <c r="A3" s="2" t="s">
        <v>23</v>
      </c>
      <c r="B3" s="3"/>
      <c r="C3" s="25"/>
      <c r="D3" s="25"/>
      <c r="E3" s="25"/>
      <c r="F3" s="25"/>
      <c r="G3" s="25"/>
      <c r="S3" s="7" t="s">
        <v>28</v>
      </c>
      <c r="T3" s="17">
        <f>SUM(R9:R28)</f>
        <v>0</v>
      </c>
    </row>
    <row r="4" spans="1:29" s="1" customFormat="1" x14ac:dyDescent="0.25">
      <c r="S4" s="7" t="s">
        <v>29</v>
      </c>
      <c r="T4" s="17">
        <f>MIN(SUM(V9:V28),500000)</f>
        <v>0</v>
      </c>
    </row>
    <row r="5" spans="1:29" s="1" customFormat="1" x14ac:dyDescent="0.25">
      <c r="A5" s="2" t="s">
        <v>22</v>
      </c>
      <c r="B5" s="3"/>
      <c r="C5" s="3"/>
      <c r="D5" s="3"/>
      <c r="E5" s="16"/>
      <c r="F5" s="1" t="str">
        <f>IF(E5="si","L'IMPORTO MASSIMO DEL CONTRIBUTO PER IMPRESA NON PUO' SUPERARE 500.000 EURO","")</f>
        <v/>
      </c>
      <c r="K5" s="4"/>
      <c r="S5" s="7" t="s">
        <v>30</v>
      </c>
      <c r="T5" s="17">
        <f>+T3-T4</f>
        <v>0</v>
      </c>
    </row>
    <row r="6" spans="1:29" s="1" customFormat="1" x14ac:dyDescent="0.25"/>
    <row r="7" spans="1:29" x14ac:dyDescent="0.25">
      <c r="A7" s="26" t="s">
        <v>26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9" s="15" customFormat="1" ht="74.25" customHeight="1" x14ac:dyDescent="0.25">
      <c r="A8" s="19" t="s">
        <v>9</v>
      </c>
      <c r="B8" s="19" t="s">
        <v>0</v>
      </c>
      <c r="C8" s="19" t="s">
        <v>1</v>
      </c>
      <c r="D8" s="19" t="s">
        <v>2</v>
      </c>
      <c r="E8" s="19" t="s">
        <v>34</v>
      </c>
      <c r="F8" s="20" t="s">
        <v>7</v>
      </c>
      <c r="G8" s="20" t="s">
        <v>8</v>
      </c>
      <c r="H8" s="20" t="s">
        <v>25</v>
      </c>
      <c r="I8" s="20" t="s">
        <v>24</v>
      </c>
      <c r="J8" s="20" t="s">
        <v>18</v>
      </c>
      <c r="K8" s="20" t="s">
        <v>19</v>
      </c>
      <c r="L8" s="20" t="s">
        <v>20</v>
      </c>
      <c r="M8" s="21" t="s">
        <v>10</v>
      </c>
      <c r="N8" s="21" t="s">
        <v>3</v>
      </c>
      <c r="O8" s="21" t="s">
        <v>31</v>
      </c>
      <c r="P8" s="21" t="s">
        <v>4</v>
      </c>
      <c r="Q8" s="21" t="s">
        <v>5</v>
      </c>
      <c r="R8" s="22" t="s">
        <v>36</v>
      </c>
      <c r="S8" s="22" t="s">
        <v>32</v>
      </c>
      <c r="T8" s="22" t="s">
        <v>6</v>
      </c>
      <c r="U8" s="22" t="s">
        <v>6</v>
      </c>
      <c r="V8" s="18" t="s">
        <v>35</v>
      </c>
      <c r="W8" s="18" t="s">
        <v>39</v>
      </c>
      <c r="X8" s="14"/>
      <c r="Y8" s="14"/>
      <c r="Z8" s="14"/>
      <c r="AA8" s="14"/>
    </row>
    <row r="9" spans="1:29" s="11" customFormat="1" ht="20.100000000000001" customHeight="1" x14ac:dyDescent="0.25">
      <c r="A9" s="9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 t="str">
        <f>IF(R9="","",IF(F9="si",MIN(0.75*R9,VLOOKUP(N9,$AB$9:$AC$11,2,FALSE)),MIN(0.5*R9,VLOOKUP(N9,$AB$9:$AC$11,2,FALSE))))</f>
        <v/>
      </c>
      <c r="V9" s="23" t="s">
        <v>38</v>
      </c>
      <c r="W9" s="23"/>
      <c r="AB9" s="11" t="s">
        <v>15</v>
      </c>
      <c r="AC9" s="11">
        <v>8000</v>
      </c>
    </row>
    <row r="10" spans="1:29" s="11" customFormat="1" ht="20.100000000000001" customHeight="1" x14ac:dyDescent="0.25">
      <c r="A10" s="9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 t="str">
        <f t="shared" ref="T10:T12" si="0">U10</f>
        <v/>
      </c>
      <c r="U10" s="10" t="str">
        <f t="shared" ref="U10:U28" si="1">IF(R10="","",IF(F10="si",MIN(0.75*R10,VLOOKUP(N10,$AB$9:$AC$11,2,FALSE)),MIN(0.5*R10,VLOOKUP(N10,$AB$9:$AC$11,2,FALSE))))</f>
        <v/>
      </c>
      <c r="V10" s="23"/>
      <c r="W10" s="23"/>
      <c r="AB10" s="11" t="s">
        <v>17</v>
      </c>
      <c r="AC10" s="11">
        <v>5000</v>
      </c>
    </row>
    <row r="11" spans="1:29" s="11" customFormat="1" ht="20.100000000000001" customHeight="1" x14ac:dyDescent="0.25">
      <c r="A11" s="9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tr">
        <f t="shared" si="0"/>
        <v/>
      </c>
      <c r="U11" s="10" t="str">
        <f t="shared" si="1"/>
        <v/>
      </c>
      <c r="V11" s="23"/>
      <c r="W11" s="23"/>
      <c r="AB11" s="11" t="s">
        <v>16</v>
      </c>
      <c r="AC11" s="11">
        <v>2500</v>
      </c>
    </row>
    <row r="12" spans="1:29" s="11" customFormat="1" ht="20.100000000000001" customHeight="1" x14ac:dyDescent="0.25">
      <c r="A12" s="9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 t="str">
        <f t="shared" si="0"/>
        <v/>
      </c>
      <c r="U12" s="10" t="str">
        <f t="shared" si="1"/>
        <v/>
      </c>
      <c r="V12" s="23"/>
      <c r="W12" s="23"/>
    </row>
    <row r="13" spans="1:29" s="11" customFormat="1" ht="20.100000000000001" customHeight="1" x14ac:dyDescent="0.25">
      <c r="A13" s="9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 t="str">
        <f>U13</f>
        <v/>
      </c>
      <c r="U13" s="10" t="str">
        <f t="shared" si="1"/>
        <v/>
      </c>
      <c r="V13" s="23"/>
      <c r="W13" s="23"/>
    </row>
    <row r="14" spans="1:29" s="11" customFormat="1" ht="20.100000000000001" customHeight="1" x14ac:dyDescent="0.25">
      <c r="A14" s="9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 t="str">
        <f t="shared" ref="T14:T28" si="2">U14</f>
        <v/>
      </c>
      <c r="U14" s="10" t="str">
        <f t="shared" si="1"/>
        <v/>
      </c>
      <c r="V14" s="23"/>
      <c r="W14" s="23"/>
      <c r="AB14" s="11" t="s">
        <v>11</v>
      </c>
    </row>
    <row r="15" spans="1:29" s="11" customFormat="1" ht="20.100000000000001" customHeight="1" x14ac:dyDescent="0.25">
      <c r="A15" s="9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tr">
        <f t="shared" si="2"/>
        <v/>
      </c>
      <c r="U15" s="10" t="str">
        <f t="shared" si="1"/>
        <v/>
      </c>
      <c r="V15" s="23"/>
      <c r="W15" s="23"/>
      <c r="AB15" s="11" t="s">
        <v>12</v>
      </c>
    </row>
    <row r="16" spans="1:29" s="11" customFormat="1" ht="20.100000000000001" customHeight="1" x14ac:dyDescent="0.25">
      <c r="A16" s="9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str">
        <f t="shared" si="2"/>
        <v/>
      </c>
      <c r="U16" s="10" t="str">
        <f t="shared" si="1"/>
        <v/>
      </c>
      <c r="V16" s="23"/>
      <c r="W16" s="23"/>
    </row>
    <row r="17" spans="1:28" s="11" customFormat="1" ht="20.100000000000001" customHeight="1" x14ac:dyDescent="0.25">
      <c r="A17" s="9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str">
        <f t="shared" si="2"/>
        <v/>
      </c>
      <c r="U17" s="10" t="str">
        <f t="shared" si="1"/>
        <v/>
      </c>
      <c r="V17" s="23"/>
      <c r="W17" s="23"/>
      <c r="AB17" s="12" t="s">
        <v>13</v>
      </c>
    </row>
    <row r="18" spans="1:28" s="11" customFormat="1" ht="20.100000000000001" customHeight="1" x14ac:dyDescent="0.25">
      <c r="A18" s="9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tr">
        <f t="shared" si="2"/>
        <v/>
      </c>
      <c r="U18" s="10" t="str">
        <f t="shared" si="1"/>
        <v/>
      </c>
      <c r="V18" s="23"/>
      <c r="W18" s="23"/>
      <c r="AB18" s="13" t="s">
        <v>14</v>
      </c>
    </row>
    <row r="19" spans="1:28" s="11" customFormat="1" ht="20.100000000000001" customHeight="1" x14ac:dyDescent="0.25">
      <c r="A19" s="9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tr">
        <f t="shared" si="2"/>
        <v/>
      </c>
      <c r="U19" s="10" t="str">
        <f t="shared" si="1"/>
        <v/>
      </c>
      <c r="V19" s="23"/>
      <c r="W19" s="23"/>
      <c r="AB19" s="13" t="s">
        <v>21</v>
      </c>
    </row>
    <row r="20" spans="1:28" s="11" customFormat="1" ht="20.100000000000001" customHeight="1" x14ac:dyDescent="0.25">
      <c r="A20" s="9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tr">
        <f t="shared" si="2"/>
        <v/>
      </c>
      <c r="U20" s="10" t="str">
        <f t="shared" si="1"/>
        <v/>
      </c>
      <c r="V20" s="23"/>
      <c r="W20" s="23"/>
    </row>
    <row r="21" spans="1:28" s="11" customFormat="1" ht="20.100000000000001" customHeight="1" x14ac:dyDescent="0.25">
      <c r="A21" s="9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str">
        <f t="shared" si="2"/>
        <v/>
      </c>
      <c r="U21" s="10" t="str">
        <f t="shared" si="1"/>
        <v/>
      </c>
      <c r="V21" s="23"/>
      <c r="W21" s="23"/>
    </row>
    <row r="22" spans="1:28" s="11" customFormat="1" ht="20.100000000000001" customHeight="1" x14ac:dyDescent="0.25">
      <c r="A22" s="9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tr">
        <f t="shared" si="2"/>
        <v/>
      </c>
      <c r="U22" s="10" t="str">
        <f t="shared" si="1"/>
        <v/>
      </c>
      <c r="V22" s="23"/>
      <c r="W22" s="23"/>
    </row>
    <row r="23" spans="1:28" s="11" customFormat="1" ht="20.100000000000001" customHeight="1" x14ac:dyDescent="0.25">
      <c r="A23" s="9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str">
        <f t="shared" si="2"/>
        <v/>
      </c>
      <c r="U23" s="10" t="str">
        <f t="shared" si="1"/>
        <v/>
      </c>
      <c r="V23" s="23"/>
      <c r="W23" s="23"/>
    </row>
    <row r="24" spans="1:28" s="11" customFormat="1" ht="20.100000000000001" customHeight="1" x14ac:dyDescent="0.25">
      <c r="A24" s="9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 t="str">
        <f t="shared" si="2"/>
        <v/>
      </c>
      <c r="U24" s="10" t="str">
        <f t="shared" si="1"/>
        <v/>
      </c>
      <c r="V24" s="23"/>
      <c r="W24" s="23"/>
    </row>
    <row r="25" spans="1:28" s="11" customFormat="1" ht="20.100000000000001" customHeight="1" x14ac:dyDescent="0.25">
      <c r="A25" s="9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 t="str">
        <f t="shared" si="2"/>
        <v/>
      </c>
      <c r="U25" s="10" t="str">
        <f t="shared" si="1"/>
        <v/>
      </c>
      <c r="V25" s="23"/>
      <c r="W25" s="23"/>
    </row>
    <row r="26" spans="1:28" s="11" customFormat="1" ht="20.100000000000001" customHeight="1" x14ac:dyDescent="0.25">
      <c r="A26" s="9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 t="str">
        <f t="shared" si="2"/>
        <v/>
      </c>
      <c r="U26" s="10" t="str">
        <f t="shared" si="1"/>
        <v/>
      </c>
      <c r="V26" s="23"/>
      <c r="W26" s="23"/>
    </row>
    <row r="27" spans="1:28" s="11" customFormat="1" ht="20.100000000000001" customHeight="1" x14ac:dyDescent="0.25">
      <c r="A27" s="9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 t="str">
        <f t="shared" si="2"/>
        <v/>
      </c>
      <c r="U27" s="10" t="str">
        <f t="shared" si="1"/>
        <v/>
      </c>
      <c r="V27" s="23"/>
      <c r="W27" s="23"/>
    </row>
    <row r="28" spans="1:28" s="11" customFormat="1" ht="20.100000000000001" customHeight="1" x14ac:dyDescent="0.25">
      <c r="A28" s="9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 t="str">
        <f t="shared" si="2"/>
        <v/>
      </c>
      <c r="U28" s="10" t="str">
        <f t="shared" si="1"/>
        <v/>
      </c>
      <c r="V28" s="23"/>
      <c r="W28" s="23"/>
    </row>
    <row r="29" spans="1:28" x14ac:dyDescent="0.25">
      <c r="B29" s="5" t="s">
        <v>33</v>
      </c>
    </row>
    <row r="31" spans="1:28" x14ac:dyDescent="0.25">
      <c r="U31" s="6"/>
    </row>
    <row r="32" spans="1:28" x14ac:dyDescent="0.25">
      <c r="U32" s="7">
        <f>SUM(R9:R28)</f>
        <v>0</v>
      </c>
    </row>
    <row r="33" spans="21:22" ht="17.25" customHeight="1" x14ac:dyDescent="0.25">
      <c r="U33" s="7">
        <f>MIN(SUM(U9:U28),500000)</f>
        <v>0</v>
      </c>
      <c r="V33" s="8" t="str">
        <f>+F5</f>
        <v/>
      </c>
    </row>
    <row r="34" spans="21:22" ht="17.25" customHeight="1" x14ac:dyDescent="0.25">
      <c r="U34" s="7">
        <f>+U32-U33</f>
        <v>0</v>
      </c>
    </row>
    <row r="35" spans="21:22" ht="17.25" customHeight="1" x14ac:dyDescent="0.25"/>
    <row r="36" spans="21:22" ht="17.25" customHeight="1" x14ac:dyDescent="0.25"/>
    <row r="37" spans="21:22" ht="17.25" customHeight="1" x14ac:dyDescent="0.25"/>
    <row r="38" spans="21:22" ht="17.25" customHeight="1" x14ac:dyDescent="0.25"/>
    <row r="39" spans="21:22" ht="17.25" customHeight="1" x14ac:dyDescent="0.25"/>
    <row r="40" spans="21:22" ht="17.25" customHeight="1" x14ac:dyDescent="0.25"/>
    <row r="41" spans="21:22" ht="17.25" customHeight="1" x14ac:dyDescent="0.25"/>
    <row r="42" spans="21:22" ht="17.25" customHeight="1" x14ac:dyDescent="0.25"/>
    <row r="43" spans="21:22" ht="17.25" customHeight="1" x14ac:dyDescent="0.25"/>
  </sheetData>
  <sheetProtection password="DF83" sheet="1" objects="1" scenarios="1"/>
  <mergeCells count="3">
    <mergeCell ref="A1:U1"/>
    <mergeCell ref="C3:G3"/>
    <mergeCell ref="A7:W7"/>
  </mergeCells>
  <conditionalFormatting sqref="V9 F5">
    <cfRule type="cellIs" dxfId="7" priority="4" operator="notEqual">
      <formula>""""""</formula>
    </cfRule>
  </conditionalFormatting>
  <conditionalFormatting sqref="F9:F28 N9:N28">
    <cfRule type="cellIs" dxfId="6" priority="3" operator="equal">
      <formula>0</formula>
    </cfRule>
  </conditionalFormatting>
  <dataValidations count="4">
    <dataValidation type="list" allowBlank="1" showInputMessage="1" showErrorMessage="1" sqref="N9:N28">
      <formula1>$AB$9:$AB$11</formula1>
    </dataValidation>
    <dataValidation type="list" allowBlank="1" showInputMessage="1" showErrorMessage="1" sqref="E5 S9:S28 F9:F28">
      <formula1>$AB$14:$AB$15</formula1>
    </dataValidation>
    <dataValidation type="list" allowBlank="1" showInputMessage="1" showErrorMessage="1" sqref="G9:G28">
      <formula1>$AB$17:$AB$19</formula1>
    </dataValidation>
    <dataValidation errorStyle="warning" allowBlank="1" showInputMessage="1" showErrorMessage="1" error="INSERIRE DATI COLONNA F e COLONNA N" sqref="T9:U2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workbookViewId="0">
      <pane ySplit="8" topLeftCell="A57" activePane="bottomLeft" state="frozen"/>
      <selection activeCell="V8" sqref="V8"/>
      <selection pane="bottomLeft" activeCell="C3" sqref="C3:G3"/>
    </sheetView>
  </sheetViews>
  <sheetFormatPr defaultColWidth="9.140625" defaultRowHeight="15" x14ac:dyDescent="0.25"/>
  <cols>
    <col min="1" max="1" width="3.85546875" style="5" customWidth="1"/>
    <col min="2" max="3" width="13.85546875" style="5" customWidth="1"/>
    <col min="4" max="4" width="10.85546875" style="5" customWidth="1"/>
    <col min="5" max="5" width="14.85546875" style="5" customWidth="1"/>
    <col min="6" max="6" width="10.28515625" style="5" customWidth="1"/>
    <col min="7" max="7" width="34.28515625" style="5" customWidth="1"/>
    <col min="8" max="8" width="16.140625" style="5" customWidth="1"/>
    <col min="9" max="9" width="16.28515625" style="5" customWidth="1"/>
    <col min="10" max="10" width="15" style="5" customWidth="1"/>
    <col min="11" max="11" width="11.140625" style="5" customWidth="1"/>
    <col min="12" max="12" width="14.85546875" style="5" customWidth="1"/>
    <col min="13" max="13" width="11.85546875" style="5" customWidth="1"/>
    <col min="14" max="14" width="37.7109375" style="5" customWidth="1"/>
    <col min="15" max="16" width="22.5703125" style="5" customWidth="1"/>
    <col min="17" max="17" width="16.42578125" style="5" customWidth="1"/>
    <col min="18" max="18" width="14.7109375" style="5" customWidth="1"/>
    <col min="19" max="19" width="29.28515625" style="5" customWidth="1"/>
    <col min="20" max="20" width="15.42578125" style="5" customWidth="1"/>
    <col min="21" max="21" width="15.42578125" style="5" hidden="1" customWidth="1"/>
    <col min="22" max="22" width="14.140625" style="5" customWidth="1"/>
    <col min="23" max="23" width="40.5703125" style="5" customWidth="1"/>
    <col min="24" max="27" width="9.140625" style="5"/>
    <col min="28" max="28" width="37.140625" style="5" hidden="1" customWidth="1"/>
    <col min="29" max="29" width="0" style="5" hidden="1" customWidth="1"/>
    <col min="30" max="16384" width="9.140625" style="5"/>
  </cols>
  <sheetData>
    <row r="1" spans="1:29" s="1" customFormat="1" ht="26.25" x14ac:dyDescent="0.4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9" s="1" customFormat="1" x14ac:dyDescent="0.25">
      <c r="S2" s="6" t="s">
        <v>27</v>
      </c>
      <c r="T2" s="6"/>
    </row>
    <row r="3" spans="1:29" s="1" customFormat="1" x14ac:dyDescent="0.25">
      <c r="A3" s="2" t="s">
        <v>23</v>
      </c>
      <c r="B3" s="3"/>
      <c r="C3" s="25"/>
      <c r="D3" s="25"/>
      <c r="E3" s="25"/>
      <c r="F3" s="25"/>
      <c r="G3" s="25"/>
      <c r="S3" s="7" t="s">
        <v>28</v>
      </c>
      <c r="T3" s="17">
        <f>SUM(R9:R58)</f>
        <v>0</v>
      </c>
    </row>
    <row r="4" spans="1:29" s="1" customFormat="1" x14ac:dyDescent="0.25">
      <c r="S4" s="7" t="s">
        <v>29</v>
      </c>
      <c r="T4" s="17">
        <f>MIN(SUM(V9:V58),500000)</f>
        <v>0</v>
      </c>
    </row>
    <row r="5" spans="1:29" s="1" customFormat="1" x14ac:dyDescent="0.25">
      <c r="A5" s="2" t="s">
        <v>22</v>
      </c>
      <c r="B5" s="3"/>
      <c r="C5" s="3"/>
      <c r="D5" s="3"/>
      <c r="E5" s="16"/>
      <c r="F5" s="1" t="str">
        <f>IF(E5="si","L'IMPORTO MASSIMO DEL CONTRIBUTO PER IMPRESA NON PUO' SUPERARE 500.000 EURO","")</f>
        <v/>
      </c>
      <c r="K5" s="4"/>
      <c r="S5" s="7" t="s">
        <v>30</v>
      </c>
      <c r="T5" s="17">
        <f>+T3-T4</f>
        <v>0</v>
      </c>
    </row>
    <row r="6" spans="1:29" s="1" customFormat="1" x14ac:dyDescent="0.25"/>
    <row r="7" spans="1:29" x14ac:dyDescent="0.25">
      <c r="A7" s="26" t="s">
        <v>26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9" s="15" customFormat="1" ht="74.25" customHeight="1" x14ac:dyDescent="0.25">
      <c r="A8" s="19" t="s">
        <v>9</v>
      </c>
      <c r="B8" s="19" t="s">
        <v>0</v>
      </c>
      <c r="C8" s="19" t="s">
        <v>1</v>
      </c>
      <c r="D8" s="19" t="s">
        <v>2</v>
      </c>
      <c r="E8" s="19" t="s">
        <v>34</v>
      </c>
      <c r="F8" s="20" t="s">
        <v>7</v>
      </c>
      <c r="G8" s="20" t="s">
        <v>8</v>
      </c>
      <c r="H8" s="20" t="s">
        <v>25</v>
      </c>
      <c r="I8" s="20" t="s">
        <v>24</v>
      </c>
      <c r="J8" s="20" t="s">
        <v>18</v>
      </c>
      <c r="K8" s="20" t="s">
        <v>19</v>
      </c>
      <c r="L8" s="20" t="s">
        <v>20</v>
      </c>
      <c r="M8" s="21" t="s">
        <v>10</v>
      </c>
      <c r="N8" s="21" t="s">
        <v>3</v>
      </c>
      <c r="O8" s="21" t="s">
        <v>31</v>
      </c>
      <c r="P8" s="21" t="s">
        <v>4</v>
      </c>
      <c r="Q8" s="21" t="s">
        <v>5</v>
      </c>
      <c r="R8" s="22" t="s">
        <v>36</v>
      </c>
      <c r="S8" s="22" t="s">
        <v>32</v>
      </c>
      <c r="T8" s="22" t="s">
        <v>6</v>
      </c>
      <c r="U8" s="22" t="s">
        <v>6</v>
      </c>
      <c r="V8" s="18" t="s">
        <v>35</v>
      </c>
      <c r="W8" s="18" t="s">
        <v>39</v>
      </c>
      <c r="X8" s="14"/>
      <c r="Y8" s="14"/>
      <c r="Z8" s="14"/>
      <c r="AA8" s="14"/>
    </row>
    <row r="9" spans="1:29" s="11" customFormat="1" ht="20.100000000000001" customHeight="1" x14ac:dyDescent="0.25">
      <c r="A9" s="9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 t="str">
        <f t="shared" ref="T9:T12" si="0">U9</f>
        <v/>
      </c>
      <c r="U9" s="10" t="str">
        <f>IF(R9="","",IF(F9="si",MIN(0.75*R9,VLOOKUP(N9,$AB$9:$AC$11,2,FALSE)),MIN(0.5*R9,VLOOKUP(N9,$AB$9:$AC$11,2,FALSE))))</f>
        <v/>
      </c>
      <c r="V9" s="23" t="str">
        <f>IF(S9="si","VERIFICARE % INTENSITA' AIUTO","")</f>
        <v/>
      </c>
      <c r="W9" s="23"/>
      <c r="AB9" s="11" t="s">
        <v>15</v>
      </c>
      <c r="AC9" s="11">
        <v>8000</v>
      </c>
    </row>
    <row r="10" spans="1:29" s="11" customFormat="1" ht="20.100000000000001" customHeight="1" x14ac:dyDescent="0.25">
      <c r="A10" s="9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 t="str">
        <f t="shared" si="0"/>
        <v/>
      </c>
      <c r="U10" s="10" t="str">
        <f t="shared" ref="U10:U58" si="1">IF(R10="","",IF(F10="si",MIN(0.75*R10,VLOOKUP(N10,$AB$9:$AC$11,2,FALSE)),MIN(0.5*R10,VLOOKUP(N10,$AB$9:$AC$11,2,FALSE))))</f>
        <v/>
      </c>
      <c r="V10" s="23"/>
      <c r="W10" s="23"/>
      <c r="AB10" s="11" t="s">
        <v>17</v>
      </c>
      <c r="AC10" s="11">
        <v>5000</v>
      </c>
    </row>
    <row r="11" spans="1:29" s="11" customFormat="1" ht="20.100000000000001" customHeight="1" x14ac:dyDescent="0.25">
      <c r="A11" s="9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tr">
        <f t="shared" si="0"/>
        <v/>
      </c>
      <c r="U11" s="10" t="str">
        <f t="shared" si="1"/>
        <v/>
      </c>
      <c r="V11" s="23"/>
      <c r="W11" s="23"/>
      <c r="AB11" s="11" t="s">
        <v>16</v>
      </c>
      <c r="AC11" s="11">
        <v>2500</v>
      </c>
    </row>
    <row r="12" spans="1:29" s="11" customFormat="1" ht="20.100000000000001" customHeight="1" x14ac:dyDescent="0.25">
      <c r="A12" s="9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 t="str">
        <f t="shared" si="0"/>
        <v/>
      </c>
      <c r="U12" s="10" t="str">
        <f t="shared" si="1"/>
        <v/>
      </c>
      <c r="V12" s="23"/>
      <c r="W12" s="23"/>
    </row>
    <row r="13" spans="1:29" s="11" customFormat="1" ht="20.100000000000001" customHeight="1" x14ac:dyDescent="0.25">
      <c r="A13" s="9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 t="str">
        <f>U13</f>
        <v/>
      </c>
      <c r="U13" s="10" t="str">
        <f t="shared" si="1"/>
        <v/>
      </c>
      <c r="V13" s="23"/>
      <c r="W13" s="23"/>
    </row>
    <row r="14" spans="1:29" s="11" customFormat="1" ht="20.100000000000001" customHeight="1" x14ac:dyDescent="0.25">
      <c r="A14" s="9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 t="str">
        <f t="shared" ref="T14:T58" si="2">U14</f>
        <v/>
      </c>
      <c r="U14" s="10" t="str">
        <f t="shared" si="1"/>
        <v/>
      </c>
      <c r="V14" s="23"/>
      <c r="W14" s="23"/>
      <c r="AB14" s="11" t="s">
        <v>11</v>
      </c>
    </row>
    <row r="15" spans="1:29" s="11" customFormat="1" ht="20.100000000000001" customHeight="1" x14ac:dyDescent="0.25">
      <c r="A15" s="9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tr">
        <f t="shared" si="2"/>
        <v/>
      </c>
      <c r="U15" s="10" t="str">
        <f t="shared" si="1"/>
        <v/>
      </c>
      <c r="V15" s="23"/>
      <c r="W15" s="23"/>
      <c r="AB15" s="11" t="s">
        <v>12</v>
      </c>
    </row>
    <row r="16" spans="1:29" s="11" customFormat="1" ht="20.100000000000001" customHeight="1" x14ac:dyDescent="0.25">
      <c r="A16" s="9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str">
        <f t="shared" si="2"/>
        <v/>
      </c>
      <c r="U16" s="10" t="str">
        <f t="shared" si="1"/>
        <v/>
      </c>
      <c r="V16" s="23"/>
      <c r="W16" s="23"/>
    </row>
    <row r="17" spans="1:28" s="11" customFormat="1" ht="20.100000000000001" customHeight="1" x14ac:dyDescent="0.25">
      <c r="A17" s="9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str">
        <f t="shared" si="2"/>
        <v/>
      </c>
      <c r="U17" s="10" t="str">
        <f t="shared" si="1"/>
        <v/>
      </c>
      <c r="V17" s="23"/>
      <c r="W17" s="23"/>
      <c r="AB17" s="12" t="s">
        <v>13</v>
      </c>
    </row>
    <row r="18" spans="1:28" s="11" customFormat="1" ht="20.100000000000001" customHeight="1" x14ac:dyDescent="0.25">
      <c r="A18" s="9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tr">
        <f t="shared" si="2"/>
        <v/>
      </c>
      <c r="U18" s="10" t="str">
        <f t="shared" ref="U18:U27" si="3">IF(R18="","",IF(F18="si",MIN(0.75*R18,VLOOKUP(N18,$AB$9:$AC$11,2,FALSE)),MIN(0.5*R18,VLOOKUP(N18,$AB$9:$AC$11,2,FALSE))))</f>
        <v/>
      </c>
      <c r="V18" s="23"/>
      <c r="W18" s="23"/>
      <c r="AB18" s="13" t="s">
        <v>14</v>
      </c>
    </row>
    <row r="19" spans="1:28" s="11" customFormat="1" ht="20.100000000000001" customHeight="1" x14ac:dyDescent="0.25">
      <c r="A19" s="9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tr">
        <f t="shared" si="2"/>
        <v/>
      </c>
      <c r="U19" s="10" t="str">
        <f t="shared" si="3"/>
        <v/>
      </c>
      <c r="V19" s="23"/>
      <c r="W19" s="23"/>
      <c r="AB19" s="13" t="s">
        <v>21</v>
      </c>
    </row>
    <row r="20" spans="1:28" s="11" customFormat="1" ht="20.100000000000001" customHeight="1" x14ac:dyDescent="0.25">
      <c r="A20" s="9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tr">
        <f t="shared" si="2"/>
        <v/>
      </c>
      <c r="U20" s="10" t="str">
        <f t="shared" si="3"/>
        <v/>
      </c>
      <c r="V20" s="23"/>
      <c r="W20" s="23"/>
    </row>
    <row r="21" spans="1:28" s="11" customFormat="1" ht="20.100000000000001" customHeight="1" x14ac:dyDescent="0.25">
      <c r="A21" s="9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str">
        <f t="shared" si="2"/>
        <v/>
      </c>
      <c r="U21" s="10" t="str">
        <f t="shared" si="3"/>
        <v/>
      </c>
      <c r="V21" s="23"/>
      <c r="W21" s="23"/>
    </row>
    <row r="22" spans="1:28" s="11" customFormat="1" ht="20.100000000000001" customHeight="1" x14ac:dyDescent="0.25">
      <c r="A22" s="9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tr">
        <f t="shared" si="2"/>
        <v/>
      </c>
      <c r="U22" s="10" t="str">
        <f t="shared" si="3"/>
        <v/>
      </c>
      <c r="V22" s="23"/>
      <c r="W22" s="23"/>
    </row>
    <row r="23" spans="1:28" s="11" customFormat="1" ht="20.100000000000001" customHeight="1" x14ac:dyDescent="0.25">
      <c r="A23" s="9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str">
        <f t="shared" si="2"/>
        <v/>
      </c>
      <c r="U23" s="10" t="str">
        <f t="shared" si="3"/>
        <v/>
      </c>
      <c r="V23" s="23"/>
      <c r="W23" s="23"/>
    </row>
    <row r="24" spans="1:28" s="11" customFormat="1" ht="20.100000000000001" customHeight="1" x14ac:dyDescent="0.25">
      <c r="A24" s="9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 t="str">
        <f t="shared" si="2"/>
        <v/>
      </c>
      <c r="U24" s="10" t="str">
        <f t="shared" si="3"/>
        <v/>
      </c>
      <c r="V24" s="23"/>
      <c r="W24" s="23"/>
    </row>
    <row r="25" spans="1:28" s="11" customFormat="1" ht="20.100000000000001" customHeight="1" x14ac:dyDescent="0.25">
      <c r="A25" s="9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 t="str">
        <f t="shared" si="2"/>
        <v/>
      </c>
      <c r="U25" s="10" t="str">
        <f t="shared" si="3"/>
        <v/>
      </c>
      <c r="V25" s="23"/>
      <c r="W25" s="23"/>
    </row>
    <row r="26" spans="1:28" s="11" customFormat="1" ht="20.100000000000001" customHeight="1" x14ac:dyDescent="0.25">
      <c r="A26" s="9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 t="str">
        <f t="shared" si="2"/>
        <v/>
      </c>
      <c r="U26" s="10" t="str">
        <f t="shared" si="3"/>
        <v/>
      </c>
      <c r="V26" s="23"/>
      <c r="W26" s="23"/>
    </row>
    <row r="27" spans="1:28" s="11" customFormat="1" ht="20.100000000000001" customHeight="1" x14ac:dyDescent="0.25">
      <c r="A27" s="9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 t="str">
        <f t="shared" si="2"/>
        <v/>
      </c>
      <c r="U27" s="10" t="str">
        <f t="shared" si="3"/>
        <v/>
      </c>
      <c r="V27" s="23"/>
      <c r="W27" s="23"/>
    </row>
    <row r="28" spans="1:28" s="11" customFormat="1" ht="20.100000000000001" customHeight="1" x14ac:dyDescent="0.25">
      <c r="A28" s="9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 t="str">
        <f t="shared" si="2"/>
        <v/>
      </c>
      <c r="U28" s="10" t="str">
        <f t="shared" si="1"/>
        <v/>
      </c>
      <c r="V28" s="23"/>
      <c r="W28" s="23"/>
      <c r="AB28" s="13" t="s">
        <v>14</v>
      </c>
    </row>
    <row r="29" spans="1:28" s="11" customFormat="1" ht="20.100000000000001" customHeight="1" x14ac:dyDescent="0.25">
      <c r="A29" s="9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 t="str">
        <f t="shared" si="2"/>
        <v/>
      </c>
      <c r="U29" s="10" t="str">
        <f t="shared" si="1"/>
        <v/>
      </c>
      <c r="V29" s="23"/>
      <c r="W29" s="23"/>
      <c r="AB29" s="13" t="s">
        <v>21</v>
      </c>
    </row>
    <row r="30" spans="1:28" s="11" customFormat="1" ht="20.100000000000001" customHeight="1" x14ac:dyDescent="0.25">
      <c r="A30" s="9">
        <v>22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tr">
        <f t="shared" si="2"/>
        <v/>
      </c>
      <c r="U30" s="10" t="str">
        <f t="shared" si="1"/>
        <v/>
      </c>
      <c r="V30" s="23"/>
      <c r="W30" s="23"/>
    </row>
    <row r="31" spans="1:28" s="11" customFormat="1" ht="20.100000000000001" customHeight="1" x14ac:dyDescent="0.25">
      <c r="A31" s="9">
        <v>23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 t="str">
        <f t="shared" si="2"/>
        <v/>
      </c>
      <c r="U31" s="10" t="str">
        <f t="shared" si="1"/>
        <v/>
      </c>
      <c r="V31" s="23"/>
      <c r="W31" s="23"/>
    </row>
    <row r="32" spans="1:28" s="11" customFormat="1" ht="20.100000000000001" customHeight="1" x14ac:dyDescent="0.25">
      <c r="A32" s="9">
        <v>24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 t="str">
        <f t="shared" si="2"/>
        <v/>
      </c>
      <c r="U32" s="10" t="str">
        <f t="shared" si="1"/>
        <v/>
      </c>
      <c r="V32" s="23"/>
      <c r="W32" s="23"/>
    </row>
    <row r="33" spans="1:28" s="11" customFormat="1" ht="20.100000000000001" customHeight="1" x14ac:dyDescent="0.25">
      <c r="A33" s="9">
        <v>25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 t="str">
        <f t="shared" si="2"/>
        <v/>
      </c>
      <c r="U33" s="10" t="str">
        <f t="shared" si="1"/>
        <v/>
      </c>
      <c r="V33" s="23"/>
      <c r="W33" s="23"/>
    </row>
    <row r="34" spans="1:28" s="11" customFormat="1" ht="20.100000000000001" customHeight="1" x14ac:dyDescent="0.25">
      <c r="A34" s="9">
        <v>26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 t="str">
        <f t="shared" si="2"/>
        <v/>
      </c>
      <c r="U34" s="10" t="str">
        <f t="shared" si="1"/>
        <v/>
      </c>
      <c r="V34" s="23"/>
      <c r="W34" s="23"/>
    </row>
    <row r="35" spans="1:28" s="11" customFormat="1" ht="20.100000000000001" customHeight="1" x14ac:dyDescent="0.25">
      <c r="A35" s="9">
        <v>27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 t="str">
        <f t="shared" si="2"/>
        <v/>
      </c>
      <c r="U35" s="10" t="str">
        <f t="shared" si="1"/>
        <v/>
      </c>
      <c r="V35" s="23"/>
      <c r="W35" s="23"/>
    </row>
    <row r="36" spans="1:28" s="11" customFormat="1" ht="20.100000000000001" customHeight="1" x14ac:dyDescent="0.25">
      <c r="A36" s="9">
        <v>28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 t="str">
        <f t="shared" si="2"/>
        <v/>
      </c>
      <c r="U36" s="10" t="str">
        <f t="shared" si="1"/>
        <v/>
      </c>
      <c r="V36" s="23"/>
      <c r="W36" s="23"/>
    </row>
    <row r="37" spans="1:28" s="11" customFormat="1" ht="20.100000000000001" customHeight="1" x14ac:dyDescent="0.25">
      <c r="A37" s="9">
        <v>29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 t="str">
        <f t="shared" si="2"/>
        <v/>
      </c>
      <c r="U37" s="10" t="str">
        <f t="shared" si="1"/>
        <v/>
      </c>
      <c r="V37" s="23"/>
      <c r="W37" s="23"/>
    </row>
    <row r="38" spans="1:28" s="11" customFormat="1" ht="20.100000000000001" customHeight="1" x14ac:dyDescent="0.25">
      <c r="A38" s="9">
        <v>30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 t="str">
        <f t="shared" si="2"/>
        <v/>
      </c>
      <c r="U38" s="10" t="str">
        <f t="shared" ref="U38:U47" si="4">IF(R38="","",IF(F38="si",MIN(0.75*R38,VLOOKUP(N38,$AB$9:$AC$11,2,FALSE)),MIN(0.5*R38,VLOOKUP(N38,$AB$9:$AC$11,2,FALSE))))</f>
        <v/>
      </c>
      <c r="V38" s="23"/>
      <c r="W38" s="23"/>
      <c r="AB38" s="13" t="s">
        <v>14</v>
      </c>
    </row>
    <row r="39" spans="1:28" s="11" customFormat="1" ht="20.100000000000001" customHeight="1" x14ac:dyDescent="0.25">
      <c r="A39" s="9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 t="str">
        <f t="shared" si="2"/>
        <v/>
      </c>
      <c r="U39" s="10" t="str">
        <f t="shared" si="4"/>
        <v/>
      </c>
      <c r="V39" s="23"/>
      <c r="W39" s="23"/>
      <c r="AB39" s="13" t="s">
        <v>21</v>
      </c>
    </row>
    <row r="40" spans="1:28" s="11" customFormat="1" ht="20.100000000000001" customHeight="1" x14ac:dyDescent="0.25">
      <c r="A40" s="9">
        <v>32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 t="str">
        <f t="shared" si="2"/>
        <v/>
      </c>
      <c r="U40" s="10" t="str">
        <f t="shared" si="4"/>
        <v/>
      </c>
      <c r="V40" s="23"/>
      <c r="W40" s="23"/>
    </row>
    <row r="41" spans="1:28" s="11" customFormat="1" ht="20.100000000000001" customHeight="1" x14ac:dyDescent="0.25">
      <c r="A41" s="9">
        <v>33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 t="str">
        <f t="shared" si="2"/>
        <v/>
      </c>
      <c r="U41" s="10" t="str">
        <f t="shared" si="4"/>
        <v/>
      </c>
      <c r="V41" s="23"/>
      <c r="W41" s="23"/>
    </row>
    <row r="42" spans="1:28" s="11" customFormat="1" ht="20.100000000000001" customHeight="1" x14ac:dyDescent="0.25">
      <c r="A42" s="9">
        <v>34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 t="str">
        <f t="shared" si="2"/>
        <v/>
      </c>
      <c r="U42" s="10" t="str">
        <f t="shared" si="4"/>
        <v/>
      </c>
      <c r="V42" s="23"/>
      <c r="W42" s="23"/>
    </row>
    <row r="43" spans="1:28" s="11" customFormat="1" ht="20.100000000000001" customHeight="1" x14ac:dyDescent="0.25">
      <c r="A43" s="9">
        <v>35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 t="str">
        <f t="shared" si="2"/>
        <v/>
      </c>
      <c r="U43" s="10" t="str">
        <f t="shared" si="4"/>
        <v/>
      </c>
      <c r="V43" s="23"/>
      <c r="W43" s="23"/>
    </row>
    <row r="44" spans="1:28" s="11" customFormat="1" ht="20.100000000000001" customHeight="1" x14ac:dyDescent="0.25">
      <c r="A44" s="9">
        <v>36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 t="str">
        <f t="shared" si="2"/>
        <v/>
      </c>
      <c r="U44" s="10" t="str">
        <f t="shared" si="4"/>
        <v/>
      </c>
      <c r="V44" s="23"/>
      <c r="W44" s="23"/>
    </row>
    <row r="45" spans="1:28" s="11" customFormat="1" ht="20.100000000000001" customHeight="1" x14ac:dyDescent="0.25">
      <c r="A45" s="9">
        <v>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 t="str">
        <f t="shared" si="2"/>
        <v/>
      </c>
      <c r="U45" s="10" t="str">
        <f t="shared" si="4"/>
        <v/>
      </c>
      <c r="V45" s="23"/>
      <c r="W45" s="23"/>
    </row>
    <row r="46" spans="1:28" s="11" customFormat="1" ht="20.100000000000001" customHeight="1" x14ac:dyDescent="0.25">
      <c r="A46" s="9">
        <v>38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 t="str">
        <f t="shared" si="2"/>
        <v/>
      </c>
      <c r="U46" s="10" t="str">
        <f t="shared" si="4"/>
        <v/>
      </c>
      <c r="V46" s="23"/>
      <c r="W46" s="23"/>
    </row>
    <row r="47" spans="1:28" s="11" customFormat="1" ht="20.100000000000001" customHeight="1" x14ac:dyDescent="0.25">
      <c r="A47" s="9">
        <v>39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 t="str">
        <f t="shared" si="2"/>
        <v/>
      </c>
      <c r="U47" s="10" t="str">
        <f t="shared" si="4"/>
        <v/>
      </c>
      <c r="V47" s="23"/>
      <c r="W47" s="23"/>
    </row>
    <row r="48" spans="1:28" s="11" customFormat="1" ht="20.100000000000001" customHeight="1" x14ac:dyDescent="0.25">
      <c r="A48" s="9">
        <v>40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 t="str">
        <f t="shared" si="2"/>
        <v/>
      </c>
      <c r="U48" s="10" t="str">
        <f t="shared" si="1"/>
        <v/>
      </c>
      <c r="V48" s="23"/>
      <c r="W48" s="23"/>
      <c r="AB48" s="13" t="s">
        <v>14</v>
      </c>
    </row>
    <row r="49" spans="1:28" s="11" customFormat="1" ht="20.100000000000001" customHeight="1" x14ac:dyDescent="0.25">
      <c r="A49" s="9">
        <v>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 t="str">
        <f t="shared" si="2"/>
        <v/>
      </c>
      <c r="U49" s="10" t="str">
        <f t="shared" si="1"/>
        <v/>
      </c>
      <c r="V49" s="23"/>
      <c r="W49" s="23"/>
      <c r="AB49" s="13" t="s">
        <v>21</v>
      </c>
    </row>
    <row r="50" spans="1:28" s="11" customFormat="1" ht="20.100000000000001" customHeight="1" x14ac:dyDescent="0.25">
      <c r="A50" s="9">
        <v>42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 t="str">
        <f t="shared" si="2"/>
        <v/>
      </c>
      <c r="U50" s="10" t="str">
        <f t="shared" si="1"/>
        <v/>
      </c>
      <c r="V50" s="23"/>
      <c r="W50" s="23"/>
    </row>
    <row r="51" spans="1:28" s="11" customFormat="1" ht="20.100000000000001" customHeight="1" x14ac:dyDescent="0.25">
      <c r="A51" s="9">
        <v>43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 t="str">
        <f t="shared" si="2"/>
        <v/>
      </c>
      <c r="U51" s="10" t="str">
        <f t="shared" si="1"/>
        <v/>
      </c>
      <c r="V51" s="23"/>
      <c r="W51" s="23"/>
    </row>
    <row r="52" spans="1:28" s="11" customFormat="1" ht="20.100000000000001" customHeight="1" x14ac:dyDescent="0.25">
      <c r="A52" s="9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 t="str">
        <f t="shared" si="2"/>
        <v/>
      </c>
      <c r="U52" s="10" t="str">
        <f t="shared" si="1"/>
        <v/>
      </c>
      <c r="V52" s="23"/>
      <c r="W52" s="23"/>
    </row>
    <row r="53" spans="1:28" s="11" customFormat="1" ht="20.100000000000001" customHeight="1" x14ac:dyDescent="0.25">
      <c r="A53" s="9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 t="str">
        <f t="shared" si="2"/>
        <v/>
      </c>
      <c r="U53" s="10" t="str">
        <f t="shared" si="1"/>
        <v/>
      </c>
      <c r="V53" s="23"/>
      <c r="W53" s="23"/>
    </row>
    <row r="54" spans="1:28" s="11" customFormat="1" ht="20.100000000000001" customHeight="1" x14ac:dyDescent="0.25">
      <c r="A54" s="9">
        <v>46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 t="str">
        <f t="shared" si="2"/>
        <v/>
      </c>
      <c r="U54" s="10" t="str">
        <f t="shared" si="1"/>
        <v/>
      </c>
      <c r="V54" s="23"/>
      <c r="W54" s="23"/>
    </row>
    <row r="55" spans="1:28" s="11" customFormat="1" ht="20.100000000000001" customHeight="1" x14ac:dyDescent="0.25">
      <c r="A55" s="9">
        <v>47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 t="str">
        <f t="shared" si="2"/>
        <v/>
      </c>
      <c r="U55" s="10" t="str">
        <f t="shared" si="1"/>
        <v/>
      </c>
      <c r="V55" s="23"/>
      <c r="W55" s="23"/>
    </row>
    <row r="56" spans="1:28" s="11" customFormat="1" ht="20.100000000000001" customHeight="1" x14ac:dyDescent="0.25">
      <c r="A56" s="9">
        <v>48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 t="str">
        <f t="shared" si="2"/>
        <v/>
      </c>
      <c r="U56" s="10" t="str">
        <f t="shared" si="1"/>
        <v/>
      </c>
      <c r="V56" s="23"/>
      <c r="W56" s="23"/>
    </row>
    <row r="57" spans="1:28" s="11" customFormat="1" ht="20.100000000000001" customHeight="1" x14ac:dyDescent="0.25">
      <c r="A57" s="9">
        <v>49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 t="str">
        <f t="shared" si="2"/>
        <v/>
      </c>
      <c r="U57" s="10" t="str">
        <f t="shared" si="1"/>
        <v/>
      </c>
      <c r="V57" s="23"/>
      <c r="W57" s="23"/>
    </row>
    <row r="58" spans="1:28" s="11" customFormat="1" ht="20.100000000000001" customHeight="1" x14ac:dyDescent="0.25">
      <c r="A58" s="9">
        <v>50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 t="str">
        <f t="shared" si="2"/>
        <v/>
      </c>
      <c r="U58" s="10" t="str">
        <f t="shared" si="1"/>
        <v/>
      </c>
      <c r="V58" s="23"/>
      <c r="W58" s="23"/>
    </row>
    <row r="59" spans="1:28" x14ac:dyDescent="0.25">
      <c r="B59" s="5" t="s">
        <v>33</v>
      </c>
    </row>
    <row r="61" spans="1:28" x14ac:dyDescent="0.25">
      <c r="U61" s="6"/>
    </row>
    <row r="62" spans="1:28" x14ac:dyDescent="0.25">
      <c r="U62" s="7">
        <f>SUM(R9:R58)</f>
        <v>0</v>
      </c>
    </row>
    <row r="63" spans="1:28" ht="17.25" customHeight="1" x14ac:dyDescent="0.25">
      <c r="U63" s="7">
        <f>MIN(SUM(U9:U58),500000)</f>
        <v>0</v>
      </c>
      <c r="V63" s="8" t="str">
        <f>+F5</f>
        <v/>
      </c>
    </row>
    <row r="64" spans="1:28" ht="17.25" customHeight="1" x14ac:dyDescent="0.25">
      <c r="U64" s="7">
        <f>+U62-U63</f>
        <v>0</v>
      </c>
    </row>
    <row r="65" ht="17.25" customHeight="1" x14ac:dyDescent="0.25"/>
    <row r="66" ht="17.25" customHeight="1" x14ac:dyDescent="0.25"/>
    <row r="67" ht="17.25" customHeight="1" x14ac:dyDescent="0.25"/>
    <row r="68" ht="17.25" customHeight="1" x14ac:dyDescent="0.25"/>
    <row r="69" ht="17.25" customHeight="1" x14ac:dyDescent="0.25"/>
    <row r="70" ht="17.25" customHeight="1" x14ac:dyDescent="0.25"/>
    <row r="71" ht="17.25" customHeight="1" x14ac:dyDescent="0.25"/>
    <row r="72" ht="17.25" customHeight="1" x14ac:dyDescent="0.25"/>
    <row r="73" ht="17.25" customHeight="1" x14ac:dyDescent="0.25"/>
  </sheetData>
  <sheetProtection password="DF83" sheet="1" objects="1" scenarios="1"/>
  <mergeCells count="3">
    <mergeCell ref="A1:U1"/>
    <mergeCell ref="C3:G3"/>
    <mergeCell ref="A7:W7"/>
  </mergeCells>
  <conditionalFormatting sqref="V9 F5">
    <cfRule type="cellIs" dxfId="5" priority="2" operator="notEqual">
      <formula>""""""</formula>
    </cfRule>
  </conditionalFormatting>
  <conditionalFormatting sqref="F9:F58 N9:N58">
    <cfRule type="cellIs" dxfId="4" priority="1" operator="equal">
      <formula>0</formula>
    </cfRule>
  </conditionalFormatting>
  <dataValidations count="4">
    <dataValidation errorStyle="warning" allowBlank="1" showInputMessage="1" showErrorMessage="1" error="INSERIRE DATI COLONNA F e COLONNA N" sqref="T9:U58"/>
    <dataValidation type="list" allowBlank="1" showInputMessage="1" showErrorMessage="1" sqref="G9:G58">
      <formula1>$AB$17:$AB$49</formula1>
    </dataValidation>
    <dataValidation type="list" allowBlank="1" showInputMessage="1" showErrorMessage="1" sqref="E5 F9:F58 S9:S58">
      <formula1>$AB$14:$AB$15</formula1>
    </dataValidation>
    <dataValidation type="list" allowBlank="1" showInputMessage="1" showErrorMessage="1" sqref="N9:N58">
      <formula1>$AB$9:$AB$11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workbookViewId="0">
      <pane ySplit="8" topLeftCell="A9" activePane="bottomLeft" state="frozen"/>
      <selection activeCell="V8" sqref="V8"/>
      <selection pane="bottomLeft" activeCell="C3" sqref="C3:G3"/>
    </sheetView>
  </sheetViews>
  <sheetFormatPr defaultColWidth="9.140625" defaultRowHeight="15" x14ac:dyDescent="0.25"/>
  <cols>
    <col min="1" max="1" width="3.85546875" style="5" customWidth="1"/>
    <col min="2" max="3" width="13.85546875" style="5" customWidth="1"/>
    <col min="4" max="4" width="10.85546875" style="5" customWidth="1"/>
    <col min="5" max="5" width="14.85546875" style="5" customWidth="1"/>
    <col min="6" max="6" width="10.28515625" style="5" customWidth="1"/>
    <col min="7" max="7" width="34.28515625" style="5" customWidth="1"/>
    <col min="8" max="8" width="16.140625" style="5" customWidth="1"/>
    <col min="9" max="9" width="16.28515625" style="5" customWidth="1"/>
    <col min="10" max="10" width="15" style="5" customWidth="1"/>
    <col min="11" max="11" width="11.140625" style="5" customWidth="1"/>
    <col min="12" max="12" width="14.85546875" style="5" customWidth="1"/>
    <col min="13" max="13" width="11.85546875" style="5" customWidth="1"/>
    <col min="14" max="14" width="37.7109375" style="5" customWidth="1"/>
    <col min="15" max="16" width="22.5703125" style="5" customWidth="1"/>
    <col min="17" max="17" width="16.42578125" style="5" customWidth="1"/>
    <col min="18" max="18" width="14.7109375" style="5" customWidth="1"/>
    <col min="19" max="19" width="29.28515625" style="5" customWidth="1"/>
    <col min="20" max="20" width="15.42578125" style="5" customWidth="1"/>
    <col min="21" max="21" width="15.42578125" style="5" hidden="1" customWidth="1"/>
    <col min="22" max="22" width="14.140625" style="5" customWidth="1"/>
    <col min="23" max="24" width="53.7109375" style="5" customWidth="1"/>
    <col min="25" max="27" width="9.140625" style="5"/>
    <col min="28" max="28" width="37.140625" style="5" hidden="1" customWidth="1"/>
    <col min="29" max="29" width="0" style="5" hidden="1" customWidth="1"/>
    <col min="30" max="16384" width="9.140625" style="5"/>
  </cols>
  <sheetData>
    <row r="1" spans="1:29" s="1" customFormat="1" ht="26.25" x14ac:dyDescent="0.4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9" s="1" customFormat="1" x14ac:dyDescent="0.25">
      <c r="S2" s="6" t="s">
        <v>27</v>
      </c>
      <c r="T2" s="6"/>
    </row>
    <row r="3" spans="1:29" s="1" customFormat="1" x14ac:dyDescent="0.25">
      <c r="A3" s="2" t="s">
        <v>23</v>
      </c>
      <c r="B3" s="3"/>
      <c r="C3" s="25"/>
      <c r="D3" s="25"/>
      <c r="E3" s="25"/>
      <c r="F3" s="25"/>
      <c r="G3" s="25"/>
      <c r="S3" s="7" t="s">
        <v>28</v>
      </c>
      <c r="T3" s="17">
        <f>SUM(R9:R108)</f>
        <v>0</v>
      </c>
    </row>
    <row r="4" spans="1:29" s="1" customFormat="1" x14ac:dyDescent="0.25">
      <c r="S4" s="7" t="s">
        <v>29</v>
      </c>
      <c r="T4" s="17">
        <f>MIN(SUM(V9:V108),500000)</f>
        <v>0</v>
      </c>
    </row>
    <row r="5" spans="1:29" s="1" customFormat="1" x14ac:dyDescent="0.25">
      <c r="A5" s="2" t="s">
        <v>22</v>
      </c>
      <c r="B5" s="3"/>
      <c r="C5" s="3"/>
      <c r="D5" s="3"/>
      <c r="E5" s="16"/>
      <c r="F5" s="1" t="str">
        <f>IF(E5="si","L'IMPORTO MASSIMO DEL CONTRIBUTO PER IMPRESA NON PUO' SUPERARE 500.000 EURO","")</f>
        <v/>
      </c>
      <c r="K5" s="4"/>
      <c r="S5" s="7" t="s">
        <v>30</v>
      </c>
      <c r="T5" s="17">
        <f>+T3-T4</f>
        <v>0</v>
      </c>
    </row>
    <row r="6" spans="1:29" s="1" customFormat="1" x14ac:dyDescent="0.25"/>
    <row r="7" spans="1:29" x14ac:dyDescent="0.25">
      <c r="A7" s="26" t="s">
        <v>26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9" s="15" customFormat="1" ht="74.25" customHeight="1" x14ac:dyDescent="0.25">
      <c r="A8" s="19" t="s">
        <v>9</v>
      </c>
      <c r="B8" s="19" t="s">
        <v>0</v>
      </c>
      <c r="C8" s="19" t="s">
        <v>1</v>
      </c>
      <c r="D8" s="19" t="s">
        <v>2</v>
      </c>
      <c r="E8" s="19" t="s">
        <v>34</v>
      </c>
      <c r="F8" s="20" t="s">
        <v>7</v>
      </c>
      <c r="G8" s="20" t="s">
        <v>8</v>
      </c>
      <c r="H8" s="20" t="s">
        <v>25</v>
      </c>
      <c r="I8" s="20" t="s">
        <v>24</v>
      </c>
      <c r="J8" s="20" t="s">
        <v>18</v>
      </c>
      <c r="K8" s="20" t="s">
        <v>19</v>
      </c>
      <c r="L8" s="20" t="s">
        <v>20</v>
      </c>
      <c r="M8" s="21" t="s">
        <v>10</v>
      </c>
      <c r="N8" s="21" t="s">
        <v>3</v>
      </c>
      <c r="O8" s="21" t="s">
        <v>31</v>
      </c>
      <c r="P8" s="21" t="s">
        <v>4</v>
      </c>
      <c r="Q8" s="21" t="s">
        <v>5</v>
      </c>
      <c r="R8" s="22" t="s">
        <v>36</v>
      </c>
      <c r="S8" s="22" t="s">
        <v>32</v>
      </c>
      <c r="T8" s="22" t="s">
        <v>6</v>
      </c>
      <c r="U8" s="22" t="s">
        <v>6</v>
      </c>
      <c r="V8" s="18" t="s">
        <v>35</v>
      </c>
      <c r="W8" s="18" t="s">
        <v>39</v>
      </c>
      <c r="X8" s="14"/>
      <c r="Y8" s="14"/>
      <c r="Z8" s="14"/>
      <c r="AA8" s="14"/>
    </row>
    <row r="9" spans="1:29" s="11" customFormat="1" ht="20.100000000000001" customHeight="1" x14ac:dyDescent="0.25">
      <c r="A9" s="9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 t="str">
        <f t="shared" ref="T9:T12" si="0">U9</f>
        <v/>
      </c>
      <c r="U9" s="10" t="str">
        <f>IF(R9="","",IF(F9="si",MIN(0.75*R9,VLOOKUP(N9,$AB$89:$AC$91,2,FALSE)),MIN(0.5*R9,VLOOKUP(N9,$AB$89:$AC$91,2,FALSE))))</f>
        <v/>
      </c>
      <c r="V9" s="23" t="str">
        <f>IF(S9="si","VERIFICARE % INTENSITA' AIUTO","")</f>
        <v/>
      </c>
      <c r="W9" s="23"/>
      <c r="AB9" s="11" t="s">
        <v>15</v>
      </c>
      <c r="AC9" s="11">
        <v>8000</v>
      </c>
    </row>
    <row r="10" spans="1:29" s="11" customFormat="1" ht="20.100000000000001" customHeight="1" x14ac:dyDescent="0.25">
      <c r="A10" s="9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 t="str">
        <f t="shared" si="0"/>
        <v/>
      </c>
      <c r="U10" s="10" t="str">
        <f t="shared" ref="U10:U28" si="1">IF(R10="","",IF(F10="si",MIN(0.75*R10,VLOOKUP(N10,$AB$89:$AC$91,2,FALSE)),MIN(0.5*R10,VLOOKUP(N10,$AB$89:$AC$91,2,FALSE))))</f>
        <v/>
      </c>
      <c r="V10" s="23"/>
      <c r="W10" s="23"/>
      <c r="AB10" s="11" t="s">
        <v>17</v>
      </c>
      <c r="AC10" s="11">
        <v>5000</v>
      </c>
    </row>
    <row r="11" spans="1:29" s="11" customFormat="1" ht="20.100000000000001" customHeight="1" x14ac:dyDescent="0.25">
      <c r="A11" s="9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tr">
        <f t="shared" si="0"/>
        <v/>
      </c>
      <c r="U11" s="10" t="str">
        <f t="shared" si="1"/>
        <v/>
      </c>
      <c r="V11" s="23"/>
      <c r="W11" s="23"/>
      <c r="AB11" s="11" t="s">
        <v>16</v>
      </c>
      <c r="AC11" s="11">
        <v>2500</v>
      </c>
    </row>
    <row r="12" spans="1:29" s="11" customFormat="1" ht="20.100000000000001" customHeight="1" x14ac:dyDescent="0.25">
      <c r="A12" s="9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 t="str">
        <f t="shared" si="0"/>
        <v/>
      </c>
      <c r="U12" s="10" t="str">
        <f t="shared" si="1"/>
        <v/>
      </c>
      <c r="V12" s="23"/>
      <c r="W12" s="23"/>
    </row>
    <row r="13" spans="1:29" s="11" customFormat="1" ht="20.100000000000001" customHeight="1" x14ac:dyDescent="0.25">
      <c r="A13" s="9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 t="str">
        <f>U13</f>
        <v/>
      </c>
      <c r="U13" s="10" t="str">
        <f t="shared" si="1"/>
        <v/>
      </c>
      <c r="V13" s="23"/>
      <c r="W13" s="23"/>
    </row>
    <row r="14" spans="1:29" s="11" customFormat="1" ht="20.100000000000001" customHeight="1" x14ac:dyDescent="0.25">
      <c r="A14" s="9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 t="str">
        <f t="shared" ref="T14:T32" si="2">U14</f>
        <v/>
      </c>
      <c r="U14" s="10" t="str">
        <f t="shared" si="1"/>
        <v/>
      </c>
      <c r="V14" s="23"/>
      <c r="W14" s="23"/>
      <c r="AB14" s="11" t="s">
        <v>11</v>
      </c>
    </row>
    <row r="15" spans="1:29" s="11" customFormat="1" ht="20.100000000000001" customHeight="1" x14ac:dyDescent="0.25">
      <c r="A15" s="9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tr">
        <f t="shared" si="2"/>
        <v/>
      </c>
      <c r="U15" s="10" t="str">
        <f t="shared" si="1"/>
        <v/>
      </c>
      <c r="V15" s="23"/>
      <c r="W15" s="23"/>
      <c r="AB15" s="11" t="s">
        <v>12</v>
      </c>
    </row>
    <row r="16" spans="1:29" s="11" customFormat="1" ht="20.100000000000001" customHeight="1" x14ac:dyDescent="0.25">
      <c r="A16" s="9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str">
        <f t="shared" si="2"/>
        <v/>
      </c>
      <c r="U16" s="10" t="str">
        <f t="shared" si="1"/>
        <v/>
      </c>
      <c r="V16" s="23"/>
      <c r="W16" s="23"/>
    </row>
    <row r="17" spans="1:29" s="11" customFormat="1" ht="20.100000000000001" customHeight="1" x14ac:dyDescent="0.25">
      <c r="A17" s="9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str">
        <f t="shared" si="2"/>
        <v/>
      </c>
      <c r="U17" s="10" t="str">
        <f t="shared" si="1"/>
        <v/>
      </c>
      <c r="V17" s="23"/>
      <c r="W17" s="23"/>
      <c r="AB17" s="12" t="s">
        <v>13</v>
      </c>
    </row>
    <row r="18" spans="1:29" s="11" customFormat="1" ht="20.100000000000001" customHeight="1" x14ac:dyDescent="0.25">
      <c r="A18" s="9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tr">
        <f t="shared" si="2"/>
        <v/>
      </c>
      <c r="U18" s="10" t="str">
        <f t="shared" si="1"/>
        <v/>
      </c>
      <c r="V18" s="23"/>
      <c r="W18" s="23"/>
      <c r="AB18" s="13" t="s">
        <v>14</v>
      </c>
    </row>
    <row r="19" spans="1:29" s="11" customFormat="1" ht="20.100000000000001" customHeight="1" x14ac:dyDescent="0.25">
      <c r="A19" s="9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tr">
        <f t="shared" si="2"/>
        <v/>
      </c>
      <c r="U19" s="10" t="str">
        <f t="shared" si="1"/>
        <v/>
      </c>
      <c r="V19" s="23"/>
      <c r="W19" s="23"/>
      <c r="AB19" s="13" t="s">
        <v>21</v>
      </c>
    </row>
    <row r="20" spans="1:29" s="11" customFormat="1" ht="20.100000000000001" customHeight="1" x14ac:dyDescent="0.25">
      <c r="A20" s="9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tr">
        <f t="shared" si="2"/>
        <v/>
      </c>
      <c r="U20" s="10" t="str">
        <f t="shared" si="1"/>
        <v/>
      </c>
      <c r="V20" s="23"/>
      <c r="W20" s="23"/>
    </row>
    <row r="21" spans="1:29" s="11" customFormat="1" ht="20.100000000000001" customHeight="1" x14ac:dyDescent="0.25">
      <c r="A21" s="9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str">
        <f t="shared" si="2"/>
        <v/>
      </c>
      <c r="U21" s="10" t="str">
        <f t="shared" si="1"/>
        <v/>
      </c>
      <c r="V21" s="23"/>
      <c r="W21" s="23"/>
    </row>
    <row r="22" spans="1:29" s="11" customFormat="1" ht="20.100000000000001" customHeight="1" x14ac:dyDescent="0.25">
      <c r="A22" s="9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tr">
        <f t="shared" si="2"/>
        <v/>
      </c>
      <c r="U22" s="10" t="str">
        <f t="shared" si="1"/>
        <v/>
      </c>
      <c r="V22" s="23"/>
      <c r="W22" s="23"/>
    </row>
    <row r="23" spans="1:29" s="11" customFormat="1" ht="20.100000000000001" customHeight="1" x14ac:dyDescent="0.25">
      <c r="A23" s="9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str">
        <f t="shared" si="2"/>
        <v/>
      </c>
      <c r="U23" s="10" t="str">
        <f t="shared" si="1"/>
        <v/>
      </c>
      <c r="V23" s="23"/>
      <c r="W23" s="23"/>
    </row>
    <row r="24" spans="1:29" s="11" customFormat="1" ht="20.100000000000001" customHeight="1" x14ac:dyDescent="0.25">
      <c r="A24" s="9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 t="str">
        <f t="shared" si="2"/>
        <v/>
      </c>
      <c r="U24" s="10" t="str">
        <f t="shared" si="1"/>
        <v/>
      </c>
      <c r="V24" s="23"/>
      <c r="W24" s="23"/>
    </row>
    <row r="25" spans="1:29" s="11" customFormat="1" ht="20.100000000000001" customHeight="1" x14ac:dyDescent="0.25">
      <c r="A25" s="9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 t="str">
        <f t="shared" si="2"/>
        <v/>
      </c>
      <c r="U25" s="10" t="str">
        <f t="shared" si="1"/>
        <v/>
      </c>
      <c r="V25" s="23"/>
      <c r="W25" s="23"/>
    </row>
    <row r="26" spans="1:29" s="11" customFormat="1" ht="20.100000000000001" customHeight="1" x14ac:dyDescent="0.25">
      <c r="A26" s="9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 t="str">
        <f t="shared" si="2"/>
        <v/>
      </c>
      <c r="U26" s="10" t="str">
        <f t="shared" si="1"/>
        <v/>
      </c>
      <c r="V26" s="23"/>
      <c r="W26" s="23"/>
    </row>
    <row r="27" spans="1:29" s="11" customFormat="1" ht="20.100000000000001" customHeight="1" x14ac:dyDescent="0.25">
      <c r="A27" s="9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 t="str">
        <f t="shared" si="2"/>
        <v/>
      </c>
      <c r="U27" s="10" t="str">
        <f t="shared" si="1"/>
        <v/>
      </c>
      <c r="V27" s="23"/>
      <c r="W27" s="23"/>
    </row>
    <row r="28" spans="1:29" s="11" customFormat="1" ht="20.100000000000001" customHeight="1" x14ac:dyDescent="0.25">
      <c r="A28" s="9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 t="str">
        <f t="shared" si="2"/>
        <v/>
      </c>
      <c r="U28" s="10" t="str">
        <f t="shared" si="1"/>
        <v/>
      </c>
      <c r="V28" s="23"/>
      <c r="W28" s="23"/>
    </row>
    <row r="29" spans="1:29" s="11" customFormat="1" ht="20.100000000000001" customHeight="1" x14ac:dyDescent="0.25">
      <c r="A29" s="9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 t="str">
        <f t="shared" si="2"/>
        <v/>
      </c>
      <c r="U29" s="10" t="str">
        <f>IF(R29="","",IF(F29="si",MIN(0.75*R29,VLOOKUP(N29,$AB$89:$AC$91,2,FALSE)),MIN(0.5*R29,VLOOKUP(N29,$AB$89:$AC$91,2,FALSE))))</f>
        <v/>
      </c>
      <c r="V29" s="23" t="str">
        <f>IF(S29="si","VERIFICARE % INTENSITA' AIUTO","")</f>
        <v/>
      </c>
      <c r="W29" s="23"/>
      <c r="AB29" s="11" t="s">
        <v>15</v>
      </c>
      <c r="AC29" s="11">
        <v>8000</v>
      </c>
    </row>
    <row r="30" spans="1:29" s="11" customFormat="1" ht="20.100000000000001" customHeight="1" x14ac:dyDescent="0.25">
      <c r="A30" s="9">
        <v>22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tr">
        <f t="shared" si="2"/>
        <v/>
      </c>
      <c r="U30" s="10" t="str">
        <f t="shared" ref="U30:U38" si="3">IF(R30="","",IF(F30="si",MIN(0.75*R30,VLOOKUP(N30,$AB$89:$AC$91,2,FALSE)),MIN(0.5*R30,VLOOKUP(N30,$AB$89:$AC$91,2,FALSE))))</f>
        <v/>
      </c>
      <c r="V30" s="23"/>
      <c r="W30" s="23"/>
      <c r="AB30" s="11" t="s">
        <v>17</v>
      </c>
      <c r="AC30" s="11">
        <v>5000</v>
      </c>
    </row>
    <row r="31" spans="1:29" s="11" customFormat="1" ht="20.100000000000001" customHeight="1" x14ac:dyDescent="0.25">
      <c r="A31" s="9">
        <v>23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 t="str">
        <f t="shared" si="2"/>
        <v/>
      </c>
      <c r="U31" s="10" t="str">
        <f t="shared" si="3"/>
        <v/>
      </c>
      <c r="V31" s="23"/>
      <c r="W31" s="23"/>
      <c r="AB31" s="11" t="s">
        <v>16</v>
      </c>
      <c r="AC31" s="11">
        <v>2500</v>
      </c>
    </row>
    <row r="32" spans="1:29" s="11" customFormat="1" ht="20.100000000000001" customHeight="1" x14ac:dyDescent="0.25">
      <c r="A32" s="9">
        <v>24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 t="str">
        <f t="shared" si="2"/>
        <v/>
      </c>
      <c r="U32" s="10" t="str">
        <f t="shared" si="3"/>
        <v/>
      </c>
      <c r="V32" s="23"/>
      <c r="W32" s="23"/>
    </row>
    <row r="33" spans="1:29" s="11" customFormat="1" ht="20.100000000000001" customHeight="1" x14ac:dyDescent="0.25">
      <c r="A33" s="9">
        <v>25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 t="str">
        <f>U33</f>
        <v/>
      </c>
      <c r="U33" s="10" t="str">
        <f t="shared" si="3"/>
        <v/>
      </c>
      <c r="V33" s="23"/>
      <c r="W33" s="23"/>
    </row>
    <row r="34" spans="1:29" s="11" customFormat="1" ht="20.100000000000001" customHeight="1" x14ac:dyDescent="0.25">
      <c r="A34" s="9">
        <v>26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 t="str">
        <f t="shared" ref="T34:T38" si="4">U34</f>
        <v/>
      </c>
      <c r="U34" s="10" t="str">
        <f t="shared" si="3"/>
        <v/>
      </c>
      <c r="V34" s="23"/>
      <c r="W34" s="23"/>
      <c r="AB34" s="11" t="s">
        <v>11</v>
      </c>
    </row>
    <row r="35" spans="1:29" s="11" customFormat="1" ht="20.100000000000001" customHeight="1" x14ac:dyDescent="0.25">
      <c r="A35" s="9">
        <v>27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 t="str">
        <f t="shared" si="4"/>
        <v/>
      </c>
      <c r="U35" s="10" t="str">
        <f t="shared" si="3"/>
        <v/>
      </c>
      <c r="V35" s="23"/>
      <c r="W35" s="23"/>
      <c r="AB35" s="11" t="s">
        <v>12</v>
      </c>
    </row>
    <row r="36" spans="1:29" s="11" customFormat="1" ht="20.100000000000001" customHeight="1" x14ac:dyDescent="0.25">
      <c r="A36" s="9">
        <v>28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 t="str">
        <f t="shared" si="4"/>
        <v/>
      </c>
      <c r="U36" s="10" t="str">
        <f t="shared" si="3"/>
        <v/>
      </c>
      <c r="V36" s="23"/>
      <c r="W36" s="23"/>
    </row>
    <row r="37" spans="1:29" s="11" customFormat="1" ht="20.100000000000001" customHeight="1" x14ac:dyDescent="0.25">
      <c r="A37" s="9">
        <v>29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 t="str">
        <f t="shared" si="4"/>
        <v/>
      </c>
      <c r="U37" s="10" t="str">
        <f t="shared" si="3"/>
        <v/>
      </c>
      <c r="V37" s="23"/>
      <c r="W37" s="23"/>
      <c r="AB37" s="12" t="s">
        <v>13</v>
      </c>
    </row>
    <row r="38" spans="1:29" s="11" customFormat="1" ht="20.100000000000001" customHeight="1" x14ac:dyDescent="0.25">
      <c r="A38" s="9">
        <v>30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 t="str">
        <f t="shared" si="4"/>
        <v/>
      </c>
      <c r="U38" s="10" t="str">
        <f t="shared" si="3"/>
        <v/>
      </c>
      <c r="V38" s="23"/>
      <c r="W38" s="23"/>
      <c r="AB38" s="13" t="s">
        <v>14</v>
      </c>
    </row>
    <row r="39" spans="1:29" s="11" customFormat="1" ht="20.100000000000001" customHeight="1" x14ac:dyDescent="0.25">
      <c r="A39" s="9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 t="str">
        <f t="shared" ref="T39:T42" si="5">U39</f>
        <v/>
      </c>
      <c r="U39" s="10" t="str">
        <f>IF(R39="","",IF(F39="si",MIN(0.75*R39,VLOOKUP(N39,$AB$89:$AC$91,2,FALSE)),MIN(0.5*R39,VLOOKUP(N39,$AB$89:$AC$91,2,FALSE))))</f>
        <v/>
      </c>
      <c r="V39" s="23" t="str">
        <f>IF(S39="si","VERIFICARE % INTENSITA' AIUTO","")</f>
        <v/>
      </c>
      <c r="W39" s="23"/>
      <c r="AB39" s="11" t="s">
        <v>15</v>
      </c>
      <c r="AC39" s="11">
        <v>8000</v>
      </c>
    </row>
    <row r="40" spans="1:29" s="11" customFormat="1" ht="20.100000000000001" customHeight="1" x14ac:dyDescent="0.25">
      <c r="A40" s="9">
        <v>32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 t="str">
        <f t="shared" si="5"/>
        <v/>
      </c>
      <c r="U40" s="10" t="str">
        <f t="shared" ref="U40:U58" si="6">IF(R40="","",IF(F40="si",MIN(0.75*R40,VLOOKUP(N40,$AB$89:$AC$91,2,FALSE)),MIN(0.5*R40,VLOOKUP(N40,$AB$89:$AC$91,2,FALSE))))</f>
        <v/>
      </c>
      <c r="V40" s="23"/>
      <c r="W40" s="23"/>
      <c r="AB40" s="11" t="s">
        <v>17</v>
      </c>
      <c r="AC40" s="11">
        <v>5000</v>
      </c>
    </row>
    <row r="41" spans="1:29" s="11" customFormat="1" ht="20.100000000000001" customHeight="1" x14ac:dyDescent="0.25">
      <c r="A41" s="9">
        <v>33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 t="str">
        <f t="shared" si="5"/>
        <v/>
      </c>
      <c r="U41" s="10" t="str">
        <f t="shared" si="6"/>
        <v/>
      </c>
      <c r="V41" s="23"/>
      <c r="W41" s="23"/>
      <c r="AB41" s="11" t="s">
        <v>16</v>
      </c>
      <c r="AC41" s="11">
        <v>2500</v>
      </c>
    </row>
    <row r="42" spans="1:29" s="11" customFormat="1" ht="20.100000000000001" customHeight="1" x14ac:dyDescent="0.25">
      <c r="A42" s="9">
        <v>34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 t="str">
        <f t="shared" si="5"/>
        <v/>
      </c>
      <c r="U42" s="10" t="str">
        <f t="shared" si="6"/>
        <v/>
      </c>
      <c r="V42" s="23"/>
      <c r="W42" s="23"/>
    </row>
    <row r="43" spans="1:29" s="11" customFormat="1" ht="20.100000000000001" customHeight="1" x14ac:dyDescent="0.25">
      <c r="A43" s="9">
        <v>35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 t="str">
        <f>U43</f>
        <v/>
      </c>
      <c r="U43" s="10" t="str">
        <f t="shared" si="6"/>
        <v/>
      </c>
      <c r="V43" s="23"/>
      <c r="W43" s="23"/>
    </row>
    <row r="44" spans="1:29" s="11" customFormat="1" ht="20.100000000000001" customHeight="1" x14ac:dyDescent="0.25">
      <c r="A44" s="9">
        <v>36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 t="str">
        <f t="shared" ref="T44:T62" si="7">U44</f>
        <v/>
      </c>
      <c r="U44" s="10" t="str">
        <f t="shared" si="6"/>
        <v/>
      </c>
      <c r="V44" s="23"/>
      <c r="W44" s="23"/>
      <c r="AB44" s="11" t="s">
        <v>11</v>
      </c>
    </row>
    <row r="45" spans="1:29" s="11" customFormat="1" ht="20.100000000000001" customHeight="1" x14ac:dyDescent="0.25">
      <c r="A45" s="9">
        <v>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 t="str">
        <f t="shared" si="7"/>
        <v/>
      </c>
      <c r="U45" s="10" t="str">
        <f t="shared" si="6"/>
        <v/>
      </c>
      <c r="V45" s="23"/>
      <c r="W45" s="23"/>
      <c r="AB45" s="11" t="s">
        <v>12</v>
      </c>
    </row>
    <row r="46" spans="1:29" s="11" customFormat="1" ht="20.100000000000001" customHeight="1" x14ac:dyDescent="0.25">
      <c r="A46" s="9">
        <v>38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 t="str">
        <f t="shared" si="7"/>
        <v/>
      </c>
      <c r="U46" s="10" t="str">
        <f t="shared" si="6"/>
        <v/>
      </c>
      <c r="V46" s="23"/>
      <c r="W46" s="23"/>
    </row>
    <row r="47" spans="1:29" s="11" customFormat="1" ht="20.100000000000001" customHeight="1" x14ac:dyDescent="0.25">
      <c r="A47" s="9">
        <v>39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 t="str">
        <f t="shared" si="7"/>
        <v/>
      </c>
      <c r="U47" s="10" t="str">
        <f t="shared" si="6"/>
        <v/>
      </c>
      <c r="V47" s="23"/>
      <c r="W47" s="23"/>
      <c r="AB47" s="12" t="s">
        <v>13</v>
      </c>
    </row>
    <row r="48" spans="1:29" s="11" customFormat="1" ht="20.100000000000001" customHeight="1" x14ac:dyDescent="0.25">
      <c r="A48" s="9">
        <v>40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 t="str">
        <f t="shared" si="7"/>
        <v/>
      </c>
      <c r="U48" s="10" t="str">
        <f t="shared" si="6"/>
        <v/>
      </c>
      <c r="V48" s="23"/>
      <c r="W48" s="23"/>
      <c r="AB48" s="13" t="s">
        <v>14</v>
      </c>
    </row>
    <row r="49" spans="1:29" s="11" customFormat="1" ht="20.100000000000001" customHeight="1" x14ac:dyDescent="0.25">
      <c r="A49" s="9">
        <v>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 t="str">
        <f t="shared" si="7"/>
        <v/>
      </c>
      <c r="U49" s="10" t="str">
        <f t="shared" si="6"/>
        <v/>
      </c>
      <c r="V49" s="23"/>
      <c r="W49" s="23"/>
      <c r="AB49" s="13" t="s">
        <v>21</v>
      </c>
    </row>
    <row r="50" spans="1:29" s="11" customFormat="1" ht="20.100000000000001" customHeight="1" x14ac:dyDescent="0.25">
      <c r="A50" s="9">
        <v>42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 t="str">
        <f t="shared" si="7"/>
        <v/>
      </c>
      <c r="U50" s="10" t="str">
        <f t="shared" si="6"/>
        <v/>
      </c>
      <c r="V50" s="23"/>
      <c r="W50" s="23"/>
    </row>
    <row r="51" spans="1:29" s="11" customFormat="1" ht="20.100000000000001" customHeight="1" x14ac:dyDescent="0.25">
      <c r="A51" s="9">
        <v>43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 t="str">
        <f t="shared" si="7"/>
        <v/>
      </c>
      <c r="U51" s="10" t="str">
        <f t="shared" si="6"/>
        <v/>
      </c>
      <c r="V51" s="23"/>
      <c r="W51" s="23"/>
    </row>
    <row r="52" spans="1:29" s="11" customFormat="1" ht="20.100000000000001" customHeight="1" x14ac:dyDescent="0.25">
      <c r="A52" s="9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 t="str">
        <f t="shared" si="7"/>
        <v/>
      </c>
      <c r="U52" s="10" t="str">
        <f t="shared" si="6"/>
        <v/>
      </c>
      <c r="V52" s="23"/>
      <c r="W52" s="23"/>
    </row>
    <row r="53" spans="1:29" s="11" customFormat="1" ht="20.100000000000001" customHeight="1" x14ac:dyDescent="0.25">
      <c r="A53" s="9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 t="str">
        <f t="shared" si="7"/>
        <v/>
      </c>
      <c r="U53" s="10" t="str">
        <f t="shared" si="6"/>
        <v/>
      </c>
      <c r="V53" s="23"/>
      <c r="W53" s="23"/>
    </row>
    <row r="54" spans="1:29" s="11" customFormat="1" ht="20.100000000000001" customHeight="1" x14ac:dyDescent="0.25">
      <c r="A54" s="9">
        <v>46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 t="str">
        <f t="shared" si="7"/>
        <v/>
      </c>
      <c r="U54" s="10" t="str">
        <f t="shared" si="6"/>
        <v/>
      </c>
      <c r="V54" s="23"/>
      <c r="W54" s="23"/>
    </row>
    <row r="55" spans="1:29" s="11" customFormat="1" ht="20.100000000000001" customHeight="1" x14ac:dyDescent="0.25">
      <c r="A55" s="9">
        <v>47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 t="str">
        <f t="shared" si="7"/>
        <v/>
      </c>
      <c r="U55" s="10" t="str">
        <f t="shared" si="6"/>
        <v/>
      </c>
      <c r="V55" s="23"/>
      <c r="W55" s="23"/>
    </row>
    <row r="56" spans="1:29" s="11" customFormat="1" ht="20.100000000000001" customHeight="1" x14ac:dyDescent="0.25">
      <c r="A56" s="9">
        <v>48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 t="str">
        <f t="shared" si="7"/>
        <v/>
      </c>
      <c r="U56" s="10" t="str">
        <f t="shared" si="6"/>
        <v/>
      </c>
      <c r="V56" s="23"/>
      <c r="W56" s="23"/>
    </row>
    <row r="57" spans="1:29" s="11" customFormat="1" ht="20.100000000000001" customHeight="1" x14ac:dyDescent="0.25">
      <c r="A57" s="9">
        <v>49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 t="str">
        <f t="shared" si="7"/>
        <v/>
      </c>
      <c r="U57" s="10" t="str">
        <f t="shared" si="6"/>
        <v/>
      </c>
      <c r="V57" s="23"/>
      <c r="W57" s="23"/>
    </row>
    <row r="58" spans="1:29" s="11" customFormat="1" ht="20.100000000000001" customHeight="1" x14ac:dyDescent="0.25">
      <c r="A58" s="9">
        <v>50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 t="str">
        <f t="shared" si="7"/>
        <v/>
      </c>
      <c r="U58" s="10" t="str">
        <f t="shared" si="6"/>
        <v/>
      </c>
      <c r="V58" s="23"/>
      <c r="W58" s="23"/>
    </row>
    <row r="59" spans="1:29" s="11" customFormat="1" ht="20.100000000000001" customHeight="1" x14ac:dyDescent="0.25">
      <c r="A59" s="9">
        <v>51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 t="str">
        <f t="shared" si="7"/>
        <v/>
      </c>
      <c r="U59" s="10" t="str">
        <f>IF(R59="","",IF(F59="si",MIN(0.75*R59,VLOOKUP(N59,$AB$89:$AC$91,2,FALSE)),MIN(0.5*R59,VLOOKUP(N59,$AB$89:$AC$91,2,FALSE))))</f>
        <v/>
      </c>
      <c r="V59" s="23" t="str">
        <f>IF(S59="si","VERIFICARE % INTENSITA' AIUTO","")</f>
        <v/>
      </c>
      <c r="W59" s="23"/>
      <c r="AB59" s="11" t="s">
        <v>15</v>
      </c>
      <c r="AC59" s="11">
        <v>8000</v>
      </c>
    </row>
    <row r="60" spans="1:29" s="11" customFormat="1" ht="20.100000000000001" customHeight="1" x14ac:dyDescent="0.25">
      <c r="A60" s="9">
        <v>52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 t="str">
        <f t="shared" si="7"/>
        <v/>
      </c>
      <c r="U60" s="10" t="str">
        <f t="shared" ref="U60:U68" si="8">IF(R60="","",IF(F60="si",MIN(0.75*R60,VLOOKUP(N60,$AB$89:$AC$91,2,FALSE)),MIN(0.5*R60,VLOOKUP(N60,$AB$89:$AC$91,2,FALSE))))</f>
        <v/>
      </c>
      <c r="V60" s="23"/>
      <c r="W60" s="23"/>
      <c r="AB60" s="11" t="s">
        <v>17</v>
      </c>
      <c r="AC60" s="11">
        <v>5000</v>
      </c>
    </row>
    <row r="61" spans="1:29" s="11" customFormat="1" ht="20.100000000000001" customHeight="1" x14ac:dyDescent="0.25">
      <c r="A61" s="9">
        <v>53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 t="str">
        <f t="shared" si="7"/>
        <v/>
      </c>
      <c r="U61" s="10" t="str">
        <f t="shared" si="8"/>
        <v/>
      </c>
      <c r="V61" s="23"/>
      <c r="W61" s="23"/>
      <c r="AB61" s="11" t="s">
        <v>16</v>
      </c>
      <c r="AC61" s="11">
        <v>2500</v>
      </c>
    </row>
    <row r="62" spans="1:29" s="11" customFormat="1" ht="20.100000000000001" customHeight="1" x14ac:dyDescent="0.25">
      <c r="A62" s="9">
        <v>54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 t="str">
        <f t="shared" si="7"/>
        <v/>
      </c>
      <c r="U62" s="10" t="str">
        <f t="shared" si="8"/>
        <v/>
      </c>
      <c r="V62" s="23"/>
      <c r="W62" s="23"/>
    </row>
    <row r="63" spans="1:29" s="11" customFormat="1" ht="20.100000000000001" customHeight="1" x14ac:dyDescent="0.25">
      <c r="A63" s="9">
        <v>55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 t="str">
        <f>U63</f>
        <v/>
      </c>
      <c r="U63" s="10" t="str">
        <f t="shared" si="8"/>
        <v/>
      </c>
      <c r="V63" s="23"/>
      <c r="W63" s="23"/>
    </row>
    <row r="64" spans="1:29" s="11" customFormat="1" ht="20.100000000000001" customHeight="1" x14ac:dyDescent="0.25">
      <c r="A64" s="9">
        <v>56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 t="str">
        <f t="shared" ref="T64:T68" si="9">U64</f>
        <v/>
      </c>
      <c r="U64" s="10" t="str">
        <f t="shared" si="8"/>
        <v/>
      </c>
      <c r="V64" s="23"/>
      <c r="W64" s="23"/>
      <c r="AB64" s="11" t="s">
        <v>11</v>
      </c>
    </row>
    <row r="65" spans="1:29" s="11" customFormat="1" ht="20.100000000000001" customHeight="1" x14ac:dyDescent="0.25">
      <c r="A65" s="9">
        <v>57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 t="str">
        <f t="shared" si="9"/>
        <v/>
      </c>
      <c r="U65" s="10" t="str">
        <f t="shared" si="8"/>
        <v/>
      </c>
      <c r="V65" s="23"/>
      <c r="W65" s="23"/>
      <c r="AB65" s="11" t="s">
        <v>12</v>
      </c>
    </row>
    <row r="66" spans="1:29" s="11" customFormat="1" ht="20.100000000000001" customHeight="1" x14ac:dyDescent="0.25">
      <c r="A66" s="9">
        <v>58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 t="str">
        <f t="shared" si="9"/>
        <v/>
      </c>
      <c r="U66" s="10" t="str">
        <f t="shared" si="8"/>
        <v/>
      </c>
      <c r="V66" s="23"/>
      <c r="W66" s="23"/>
    </row>
    <row r="67" spans="1:29" s="11" customFormat="1" ht="20.100000000000001" customHeight="1" x14ac:dyDescent="0.25">
      <c r="A67" s="9">
        <v>59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 t="str">
        <f t="shared" si="9"/>
        <v/>
      </c>
      <c r="U67" s="10" t="str">
        <f t="shared" si="8"/>
        <v/>
      </c>
      <c r="V67" s="23"/>
      <c r="W67" s="23"/>
      <c r="AB67" s="12" t="s">
        <v>13</v>
      </c>
    </row>
    <row r="68" spans="1:29" s="11" customFormat="1" ht="20.100000000000001" customHeight="1" x14ac:dyDescent="0.25">
      <c r="A68" s="9">
        <v>60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 t="str">
        <f t="shared" si="9"/>
        <v/>
      </c>
      <c r="U68" s="10" t="str">
        <f t="shared" si="8"/>
        <v/>
      </c>
      <c r="V68" s="23"/>
      <c r="W68" s="23"/>
      <c r="AB68" s="13" t="s">
        <v>14</v>
      </c>
    </row>
    <row r="69" spans="1:29" s="11" customFormat="1" ht="20.100000000000001" customHeight="1" x14ac:dyDescent="0.25">
      <c r="A69" s="9">
        <v>61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 t="str">
        <f t="shared" ref="T69:T72" si="10">U69</f>
        <v/>
      </c>
      <c r="U69" s="10" t="str">
        <f>IF(R69="","",IF(F69="si",MIN(0.75*R69,VLOOKUP(N69,$AB$89:$AC$91,2,FALSE)),MIN(0.5*R69,VLOOKUP(N69,$AB$89:$AC$91,2,FALSE))))</f>
        <v/>
      </c>
      <c r="V69" s="23" t="str">
        <f>IF(S69="si","VERIFICARE % INTENSITA' AIUTO","")</f>
        <v/>
      </c>
      <c r="W69" s="23"/>
      <c r="AB69" s="11" t="s">
        <v>15</v>
      </c>
      <c r="AC69" s="11">
        <v>8000</v>
      </c>
    </row>
    <row r="70" spans="1:29" s="11" customFormat="1" ht="20.100000000000001" customHeight="1" x14ac:dyDescent="0.25">
      <c r="A70" s="9">
        <v>62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 t="str">
        <f t="shared" si="10"/>
        <v/>
      </c>
      <c r="U70" s="10" t="str">
        <f t="shared" ref="U70:U88" si="11">IF(R70="","",IF(F70="si",MIN(0.75*R70,VLOOKUP(N70,$AB$89:$AC$91,2,FALSE)),MIN(0.5*R70,VLOOKUP(N70,$AB$89:$AC$91,2,FALSE))))</f>
        <v/>
      </c>
      <c r="V70" s="23"/>
      <c r="W70" s="23"/>
      <c r="AB70" s="11" t="s">
        <v>17</v>
      </c>
      <c r="AC70" s="11">
        <v>5000</v>
      </c>
    </row>
    <row r="71" spans="1:29" s="11" customFormat="1" ht="20.100000000000001" customHeight="1" x14ac:dyDescent="0.25">
      <c r="A71" s="9">
        <v>63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 t="str">
        <f t="shared" si="10"/>
        <v/>
      </c>
      <c r="U71" s="10" t="str">
        <f t="shared" si="11"/>
        <v/>
      </c>
      <c r="V71" s="23"/>
      <c r="W71" s="23"/>
      <c r="AB71" s="11" t="s">
        <v>16</v>
      </c>
      <c r="AC71" s="11">
        <v>2500</v>
      </c>
    </row>
    <row r="72" spans="1:29" s="11" customFormat="1" ht="20.100000000000001" customHeight="1" x14ac:dyDescent="0.25">
      <c r="A72" s="9">
        <v>64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 t="str">
        <f t="shared" si="10"/>
        <v/>
      </c>
      <c r="U72" s="10" t="str">
        <f t="shared" si="11"/>
        <v/>
      </c>
      <c r="V72" s="23"/>
      <c r="W72" s="23"/>
    </row>
    <row r="73" spans="1:29" s="11" customFormat="1" ht="20.100000000000001" customHeight="1" x14ac:dyDescent="0.25">
      <c r="A73" s="9">
        <v>65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 t="str">
        <f>U73</f>
        <v/>
      </c>
      <c r="U73" s="10" t="str">
        <f t="shared" si="11"/>
        <v/>
      </c>
      <c r="V73" s="23"/>
      <c r="W73" s="23"/>
    </row>
    <row r="74" spans="1:29" s="11" customFormat="1" ht="20.100000000000001" customHeight="1" x14ac:dyDescent="0.25">
      <c r="A74" s="9">
        <v>66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 t="str">
        <f t="shared" ref="T74:T88" si="12">U74</f>
        <v/>
      </c>
      <c r="U74" s="10" t="str">
        <f t="shared" si="11"/>
        <v/>
      </c>
      <c r="V74" s="23"/>
      <c r="W74" s="23"/>
      <c r="AB74" s="11" t="s">
        <v>11</v>
      </c>
    </row>
    <row r="75" spans="1:29" s="11" customFormat="1" ht="20.100000000000001" customHeight="1" x14ac:dyDescent="0.25">
      <c r="A75" s="9">
        <v>67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 t="str">
        <f t="shared" si="12"/>
        <v/>
      </c>
      <c r="U75" s="10" t="str">
        <f t="shared" si="11"/>
        <v/>
      </c>
      <c r="V75" s="23"/>
      <c r="W75" s="23"/>
      <c r="AB75" s="11" t="s">
        <v>12</v>
      </c>
    </row>
    <row r="76" spans="1:29" s="11" customFormat="1" ht="20.100000000000001" customHeight="1" x14ac:dyDescent="0.25">
      <c r="A76" s="9">
        <v>68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 t="str">
        <f t="shared" si="12"/>
        <v/>
      </c>
      <c r="U76" s="10" t="str">
        <f t="shared" si="11"/>
        <v/>
      </c>
      <c r="V76" s="23"/>
      <c r="W76" s="23"/>
    </row>
    <row r="77" spans="1:29" s="11" customFormat="1" ht="20.100000000000001" customHeight="1" x14ac:dyDescent="0.25">
      <c r="A77" s="9">
        <v>69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 t="str">
        <f t="shared" si="12"/>
        <v/>
      </c>
      <c r="U77" s="10" t="str">
        <f t="shared" si="11"/>
        <v/>
      </c>
      <c r="V77" s="23"/>
      <c r="W77" s="23"/>
      <c r="AB77" s="12" t="s">
        <v>13</v>
      </c>
    </row>
    <row r="78" spans="1:29" s="11" customFormat="1" ht="20.100000000000001" customHeight="1" x14ac:dyDescent="0.25">
      <c r="A78" s="9">
        <v>70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 t="str">
        <f t="shared" si="12"/>
        <v/>
      </c>
      <c r="U78" s="10" t="str">
        <f t="shared" si="11"/>
        <v/>
      </c>
      <c r="V78" s="23"/>
      <c r="W78" s="23"/>
      <c r="AB78" s="13" t="s">
        <v>14</v>
      </c>
    </row>
    <row r="79" spans="1:29" s="11" customFormat="1" ht="20.100000000000001" customHeight="1" x14ac:dyDescent="0.25">
      <c r="A79" s="9">
        <v>71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 t="str">
        <f t="shared" si="12"/>
        <v/>
      </c>
      <c r="U79" s="10" t="str">
        <f t="shared" si="11"/>
        <v/>
      </c>
      <c r="V79" s="23"/>
      <c r="W79" s="23"/>
      <c r="AB79" s="13" t="s">
        <v>21</v>
      </c>
    </row>
    <row r="80" spans="1:29" s="11" customFormat="1" ht="20.100000000000001" customHeight="1" x14ac:dyDescent="0.25">
      <c r="A80" s="9">
        <v>72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 t="str">
        <f t="shared" si="12"/>
        <v/>
      </c>
      <c r="U80" s="10" t="str">
        <f t="shared" si="11"/>
        <v/>
      </c>
      <c r="V80" s="23"/>
      <c r="W80" s="23"/>
    </row>
    <row r="81" spans="1:29" s="11" customFormat="1" ht="20.100000000000001" customHeight="1" x14ac:dyDescent="0.25">
      <c r="A81" s="9">
        <v>73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 t="str">
        <f t="shared" si="12"/>
        <v/>
      </c>
      <c r="U81" s="10" t="str">
        <f t="shared" si="11"/>
        <v/>
      </c>
      <c r="V81" s="23"/>
      <c r="W81" s="23"/>
    </row>
    <row r="82" spans="1:29" s="11" customFormat="1" ht="20.100000000000001" customHeight="1" x14ac:dyDescent="0.25">
      <c r="A82" s="9">
        <v>74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 t="str">
        <f t="shared" si="12"/>
        <v/>
      </c>
      <c r="U82" s="10" t="str">
        <f t="shared" si="11"/>
        <v/>
      </c>
      <c r="V82" s="23"/>
      <c r="W82" s="23"/>
    </row>
    <row r="83" spans="1:29" s="11" customFormat="1" ht="20.100000000000001" customHeight="1" x14ac:dyDescent="0.25">
      <c r="A83" s="9">
        <v>75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 t="str">
        <f t="shared" si="12"/>
        <v/>
      </c>
      <c r="U83" s="10" t="str">
        <f t="shared" si="11"/>
        <v/>
      </c>
      <c r="V83" s="23"/>
      <c r="W83" s="23"/>
    </row>
    <row r="84" spans="1:29" s="11" customFormat="1" ht="20.100000000000001" customHeight="1" x14ac:dyDescent="0.25">
      <c r="A84" s="9">
        <v>76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 t="str">
        <f t="shared" si="12"/>
        <v/>
      </c>
      <c r="U84" s="10" t="str">
        <f t="shared" si="11"/>
        <v/>
      </c>
      <c r="V84" s="23"/>
      <c r="W84" s="23"/>
    </row>
    <row r="85" spans="1:29" s="11" customFormat="1" ht="20.100000000000001" customHeight="1" x14ac:dyDescent="0.25">
      <c r="A85" s="9">
        <v>77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 t="str">
        <f t="shared" si="12"/>
        <v/>
      </c>
      <c r="U85" s="10" t="str">
        <f t="shared" si="11"/>
        <v/>
      </c>
      <c r="V85" s="23"/>
      <c r="W85" s="23"/>
    </row>
    <row r="86" spans="1:29" s="11" customFormat="1" ht="20.100000000000001" customHeight="1" x14ac:dyDescent="0.25">
      <c r="A86" s="9">
        <v>78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 t="str">
        <f t="shared" si="12"/>
        <v/>
      </c>
      <c r="U86" s="10" t="str">
        <f t="shared" si="11"/>
        <v/>
      </c>
      <c r="V86" s="23"/>
      <c r="W86" s="23"/>
    </row>
    <row r="87" spans="1:29" s="11" customFormat="1" ht="20.100000000000001" customHeight="1" x14ac:dyDescent="0.25">
      <c r="A87" s="9">
        <v>79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 t="str">
        <f t="shared" si="12"/>
        <v/>
      </c>
      <c r="U87" s="10" t="str">
        <f t="shared" si="11"/>
        <v/>
      </c>
      <c r="V87" s="23"/>
      <c r="W87" s="23"/>
    </row>
    <row r="88" spans="1:29" s="11" customFormat="1" ht="20.100000000000001" customHeight="1" x14ac:dyDescent="0.25">
      <c r="A88" s="9">
        <v>80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 t="str">
        <f t="shared" si="12"/>
        <v/>
      </c>
      <c r="U88" s="10" t="str">
        <f t="shared" si="11"/>
        <v/>
      </c>
      <c r="V88" s="23"/>
      <c r="W88" s="23"/>
    </row>
    <row r="89" spans="1:29" s="11" customFormat="1" ht="20.100000000000001" customHeight="1" x14ac:dyDescent="0.25">
      <c r="A89" s="9">
        <v>81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 t="str">
        <f t="shared" ref="T89:T92" si="13">U89</f>
        <v/>
      </c>
      <c r="U89" s="10" t="str">
        <f>IF(R89="","",IF(F89="si",MIN(0.75*R89,VLOOKUP(N89,$AB$89:$AC$91,2,FALSE)),MIN(0.5*R89,VLOOKUP(N89,$AB$89:$AC$91,2,FALSE))))</f>
        <v/>
      </c>
      <c r="V89" s="23" t="str">
        <f>IF(S89="si","VERIFICARE % INTENSITA' AIUTO","")</f>
        <v/>
      </c>
      <c r="W89" s="23"/>
      <c r="AB89" s="11" t="s">
        <v>15</v>
      </c>
      <c r="AC89" s="11">
        <v>8000</v>
      </c>
    </row>
    <row r="90" spans="1:29" s="11" customFormat="1" ht="20.100000000000001" customHeight="1" x14ac:dyDescent="0.25">
      <c r="A90" s="9">
        <v>82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 t="str">
        <f t="shared" si="13"/>
        <v/>
      </c>
      <c r="U90" s="10" t="str">
        <f t="shared" ref="U90:U108" si="14">IF(R90="","",IF(F90="si",MIN(0.75*R90,VLOOKUP(N90,$AB$89:$AC$91,2,FALSE)),MIN(0.5*R90,VLOOKUP(N90,$AB$89:$AC$91,2,FALSE))))</f>
        <v/>
      </c>
      <c r="V90" s="23"/>
      <c r="W90" s="23"/>
      <c r="AB90" s="11" t="s">
        <v>17</v>
      </c>
      <c r="AC90" s="11">
        <v>5000</v>
      </c>
    </row>
    <row r="91" spans="1:29" s="11" customFormat="1" ht="20.100000000000001" customHeight="1" x14ac:dyDescent="0.25">
      <c r="A91" s="9">
        <v>83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 t="str">
        <f t="shared" si="13"/>
        <v/>
      </c>
      <c r="U91" s="10" t="str">
        <f t="shared" si="14"/>
        <v/>
      </c>
      <c r="V91" s="23"/>
      <c r="W91" s="23"/>
      <c r="AB91" s="11" t="s">
        <v>16</v>
      </c>
      <c r="AC91" s="11">
        <v>2500</v>
      </c>
    </row>
    <row r="92" spans="1:29" s="11" customFormat="1" ht="20.100000000000001" customHeight="1" x14ac:dyDescent="0.25">
      <c r="A92" s="9">
        <v>84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 t="str">
        <f t="shared" si="13"/>
        <v/>
      </c>
      <c r="U92" s="10" t="str">
        <f t="shared" si="14"/>
        <v/>
      </c>
      <c r="V92" s="23"/>
      <c r="W92" s="23"/>
    </row>
    <row r="93" spans="1:29" s="11" customFormat="1" ht="20.100000000000001" customHeight="1" x14ac:dyDescent="0.25">
      <c r="A93" s="9">
        <v>85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 t="str">
        <f>U93</f>
        <v/>
      </c>
      <c r="U93" s="10" t="str">
        <f t="shared" si="14"/>
        <v/>
      </c>
      <c r="V93" s="23"/>
      <c r="W93" s="23"/>
    </row>
    <row r="94" spans="1:29" s="11" customFormat="1" ht="20.100000000000001" customHeight="1" x14ac:dyDescent="0.25">
      <c r="A94" s="9">
        <v>86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 t="str">
        <f t="shared" ref="T94:T108" si="15">U94</f>
        <v/>
      </c>
      <c r="U94" s="10" t="str">
        <f t="shared" si="14"/>
        <v/>
      </c>
      <c r="V94" s="23"/>
      <c r="W94" s="23"/>
      <c r="AB94" s="11" t="s">
        <v>11</v>
      </c>
    </row>
    <row r="95" spans="1:29" s="11" customFormat="1" ht="20.100000000000001" customHeight="1" x14ac:dyDescent="0.25">
      <c r="A95" s="9">
        <v>87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 t="str">
        <f t="shared" si="15"/>
        <v/>
      </c>
      <c r="U95" s="10" t="str">
        <f t="shared" si="14"/>
        <v/>
      </c>
      <c r="V95" s="23"/>
      <c r="W95" s="23"/>
      <c r="AB95" s="11" t="s">
        <v>12</v>
      </c>
    </row>
    <row r="96" spans="1:29" s="11" customFormat="1" ht="20.100000000000001" customHeight="1" x14ac:dyDescent="0.25">
      <c r="A96" s="9">
        <v>88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 t="str">
        <f t="shared" si="15"/>
        <v/>
      </c>
      <c r="U96" s="10" t="str">
        <f t="shared" si="14"/>
        <v/>
      </c>
      <c r="V96" s="23"/>
      <c r="W96" s="23"/>
    </row>
    <row r="97" spans="1:28" s="11" customFormat="1" ht="20.100000000000001" customHeight="1" x14ac:dyDescent="0.25">
      <c r="A97" s="9">
        <v>89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 t="str">
        <f t="shared" si="15"/>
        <v/>
      </c>
      <c r="U97" s="10" t="str">
        <f t="shared" si="14"/>
        <v/>
      </c>
      <c r="V97" s="23"/>
      <c r="W97" s="23"/>
      <c r="AB97" s="12" t="s">
        <v>13</v>
      </c>
    </row>
    <row r="98" spans="1:28" s="11" customFormat="1" ht="20.100000000000001" customHeight="1" x14ac:dyDescent="0.25">
      <c r="A98" s="9">
        <v>90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 t="str">
        <f t="shared" si="15"/>
        <v/>
      </c>
      <c r="U98" s="10" t="str">
        <f t="shared" si="14"/>
        <v/>
      </c>
      <c r="V98" s="23"/>
      <c r="W98" s="23"/>
      <c r="AB98" s="13" t="s">
        <v>14</v>
      </c>
    </row>
    <row r="99" spans="1:28" s="11" customFormat="1" ht="20.100000000000001" customHeight="1" x14ac:dyDescent="0.25">
      <c r="A99" s="9">
        <v>91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 t="str">
        <f t="shared" si="15"/>
        <v/>
      </c>
      <c r="U99" s="10" t="str">
        <f t="shared" si="14"/>
        <v/>
      </c>
      <c r="V99" s="23"/>
      <c r="W99" s="23"/>
      <c r="AB99" s="13" t="s">
        <v>21</v>
      </c>
    </row>
    <row r="100" spans="1:28" s="11" customFormat="1" ht="20.100000000000001" customHeight="1" x14ac:dyDescent="0.25">
      <c r="A100" s="9">
        <v>92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 t="str">
        <f t="shared" si="15"/>
        <v/>
      </c>
      <c r="U100" s="10" t="str">
        <f t="shared" si="14"/>
        <v/>
      </c>
      <c r="V100" s="23"/>
      <c r="W100" s="23"/>
    </row>
    <row r="101" spans="1:28" s="11" customFormat="1" ht="20.100000000000001" customHeight="1" x14ac:dyDescent="0.25">
      <c r="A101" s="9">
        <v>93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 t="str">
        <f t="shared" si="15"/>
        <v/>
      </c>
      <c r="U101" s="10" t="str">
        <f t="shared" si="14"/>
        <v/>
      </c>
      <c r="V101" s="23"/>
      <c r="W101" s="23"/>
    </row>
    <row r="102" spans="1:28" s="11" customFormat="1" ht="20.100000000000001" customHeight="1" x14ac:dyDescent="0.25">
      <c r="A102" s="9">
        <v>94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 t="str">
        <f t="shared" si="15"/>
        <v/>
      </c>
      <c r="U102" s="10" t="str">
        <f t="shared" si="14"/>
        <v/>
      </c>
      <c r="V102" s="23"/>
      <c r="W102" s="23"/>
    </row>
    <row r="103" spans="1:28" s="11" customFormat="1" ht="20.100000000000001" customHeight="1" x14ac:dyDescent="0.25">
      <c r="A103" s="9">
        <v>95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 t="str">
        <f t="shared" si="15"/>
        <v/>
      </c>
      <c r="U103" s="10" t="str">
        <f t="shared" si="14"/>
        <v/>
      </c>
      <c r="V103" s="23"/>
      <c r="W103" s="23"/>
    </row>
    <row r="104" spans="1:28" s="11" customFormat="1" ht="20.100000000000001" customHeight="1" x14ac:dyDescent="0.25">
      <c r="A104" s="9">
        <v>96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 t="str">
        <f t="shared" si="15"/>
        <v/>
      </c>
      <c r="U104" s="10" t="str">
        <f t="shared" si="14"/>
        <v/>
      </c>
      <c r="V104" s="23"/>
      <c r="W104" s="23"/>
    </row>
    <row r="105" spans="1:28" s="11" customFormat="1" ht="20.100000000000001" customHeight="1" x14ac:dyDescent="0.25">
      <c r="A105" s="9">
        <v>97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 t="str">
        <f t="shared" si="15"/>
        <v/>
      </c>
      <c r="U105" s="10" t="str">
        <f t="shared" si="14"/>
        <v/>
      </c>
      <c r="V105" s="23"/>
      <c r="W105" s="23"/>
    </row>
    <row r="106" spans="1:28" s="11" customFormat="1" ht="20.100000000000001" customHeight="1" x14ac:dyDescent="0.25">
      <c r="A106" s="9">
        <v>98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 t="str">
        <f t="shared" si="15"/>
        <v/>
      </c>
      <c r="U106" s="10" t="str">
        <f t="shared" si="14"/>
        <v/>
      </c>
      <c r="V106" s="23"/>
      <c r="W106" s="23"/>
    </row>
    <row r="107" spans="1:28" s="11" customFormat="1" ht="20.100000000000001" customHeight="1" x14ac:dyDescent="0.25">
      <c r="A107" s="9">
        <v>99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 t="str">
        <f t="shared" si="15"/>
        <v/>
      </c>
      <c r="U107" s="10" t="str">
        <f t="shared" si="14"/>
        <v/>
      </c>
      <c r="V107" s="23"/>
      <c r="W107" s="23"/>
    </row>
    <row r="108" spans="1:28" s="11" customFormat="1" ht="20.100000000000001" customHeight="1" x14ac:dyDescent="0.25">
      <c r="A108" s="9">
        <v>100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 t="str">
        <f t="shared" si="15"/>
        <v/>
      </c>
      <c r="U108" s="10" t="str">
        <f t="shared" si="14"/>
        <v/>
      </c>
      <c r="V108" s="23"/>
      <c r="W108" s="23"/>
    </row>
    <row r="109" spans="1:28" x14ac:dyDescent="0.25">
      <c r="B109" s="5" t="s">
        <v>33</v>
      </c>
    </row>
    <row r="111" spans="1:28" x14ac:dyDescent="0.25">
      <c r="U111" s="6"/>
    </row>
    <row r="112" spans="1:28" x14ac:dyDescent="0.25">
      <c r="U112" s="7">
        <f>SUM(R89:R108)</f>
        <v>0</v>
      </c>
    </row>
    <row r="113" spans="21:22" ht="17.25" customHeight="1" x14ac:dyDescent="0.25">
      <c r="U113" s="7">
        <f>MIN(SUM(U89:U108),500000)</f>
        <v>0</v>
      </c>
      <c r="V113" s="8" t="str">
        <f>+F5</f>
        <v/>
      </c>
    </row>
    <row r="114" spans="21:22" ht="17.25" customHeight="1" x14ac:dyDescent="0.25">
      <c r="U114" s="7">
        <f>+U112-U113</f>
        <v>0</v>
      </c>
    </row>
    <row r="115" spans="21:22" ht="17.25" customHeight="1" x14ac:dyDescent="0.25"/>
    <row r="116" spans="21:22" ht="17.25" customHeight="1" x14ac:dyDescent="0.25"/>
    <row r="117" spans="21:22" ht="17.25" customHeight="1" x14ac:dyDescent="0.25"/>
    <row r="118" spans="21:22" ht="17.25" customHeight="1" x14ac:dyDescent="0.25"/>
    <row r="119" spans="21:22" ht="17.25" customHeight="1" x14ac:dyDescent="0.25"/>
    <row r="120" spans="21:22" ht="17.25" customHeight="1" x14ac:dyDescent="0.25"/>
    <row r="121" spans="21:22" ht="17.25" customHeight="1" x14ac:dyDescent="0.25"/>
    <row r="122" spans="21:22" ht="17.25" customHeight="1" x14ac:dyDescent="0.25"/>
    <row r="123" spans="21:22" ht="17.25" customHeight="1" x14ac:dyDescent="0.25"/>
  </sheetData>
  <sheetProtection password="DF83" sheet="1" objects="1" scenarios="1"/>
  <mergeCells count="3">
    <mergeCell ref="A1:U1"/>
    <mergeCell ref="C3:G3"/>
    <mergeCell ref="A7:W7"/>
  </mergeCells>
  <conditionalFormatting sqref="V89 F5 V69 V59 V39 V29 V9">
    <cfRule type="cellIs" dxfId="3" priority="12" operator="notEqual">
      <formula>""""""</formula>
    </cfRule>
  </conditionalFormatting>
  <conditionalFormatting sqref="F9:F108 N9:N108">
    <cfRule type="cellIs" dxfId="2" priority="11" operator="equal">
      <formula>0</formula>
    </cfRule>
  </conditionalFormatting>
  <dataValidations count="4">
    <dataValidation type="list" allowBlank="1" showInputMessage="1" showErrorMessage="1" sqref="N9:N108">
      <formula1>$AB$89:$AB$91</formula1>
    </dataValidation>
    <dataValidation type="list" allowBlank="1" showInputMessage="1" showErrorMessage="1" sqref="E5 F9:F108 S9:S108">
      <formula1>$AB$94:$AB$95</formula1>
    </dataValidation>
    <dataValidation type="list" allowBlank="1" showInputMessage="1" showErrorMessage="1" sqref="G9:G108">
      <formula1>$AB$97:$AB$99</formula1>
    </dataValidation>
    <dataValidation errorStyle="warning" allowBlank="1" showInputMessage="1" showErrorMessage="1" error="INSERIRE DATI COLONNA F e COLONNA N" sqref="T9:U108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3"/>
  <sheetViews>
    <sheetView tabSelected="1" workbookViewId="0">
      <pane ySplit="8" topLeftCell="A9" activePane="bottomLeft" state="frozen"/>
      <selection activeCell="V8" sqref="V8"/>
      <selection pane="bottomLeft" activeCell="W1" sqref="W1"/>
    </sheetView>
  </sheetViews>
  <sheetFormatPr defaultColWidth="9.140625" defaultRowHeight="15" x14ac:dyDescent="0.25"/>
  <cols>
    <col min="1" max="1" width="3.85546875" style="5" customWidth="1"/>
    <col min="2" max="3" width="13.85546875" style="5" customWidth="1"/>
    <col min="4" max="4" width="10.85546875" style="5" customWidth="1"/>
    <col min="5" max="5" width="14.85546875" style="5" customWidth="1"/>
    <col min="6" max="6" width="10.28515625" style="5" customWidth="1"/>
    <col min="7" max="7" width="34.28515625" style="5" customWidth="1"/>
    <col min="8" max="8" width="16.140625" style="5" customWidth="1"/>
    <col min="9" max="9" width="16.28515625" style="5" customWidth="1"/>
    <col min="10" max="10" width="15" style="5" customWidth="1"/>
    <col min="11" max="11" width="11.140625" style="5" customWidth="1"/>
    <col min="12" max="12" width="14.85546875" style="5" customWidth="1"/>
    <col min="13" max="13" width="11.85546875" style="5" customWidth="1"/>
    <col min="14" max="14" width="37.7109375" style="5" customWidth="1"/>
    <col min="15" max="16" width="22.5703125" style="5" customWidth="1"/>
    <col min="17" max="17" width="16.42578125" style="5" customWidth="1"/>
    <col min="18" max="18" width="14.7109375" style="5" customWidth="1"/>
    <col min="19" max="19" width="29.28515625" style="5" customWidth="1"/>
    <col min="20" max="20" width="15.42578125" style="5" customWidth="1"/>
    <col min="21" max="21" width="15.42578125" style="5" hidden="1" customWidth="1"/>
    <col min="22" max="22" width="14.140625" style="5" customWidth="1"/>
    <col min="23" max="23" width="54.140625" style="5" customWidth="1"/>
    <col min="24" max="27" width="9.140625" style="5"/>
    <col min="28" max="28" width="37.140625" style="5" hidden="1" customWidth="1"/>
    <col min="29" max="29" width="0" style="5" hidden="1" customWidth="1"/>
    <col min="30" max="16384" width="9.140625" style="5"/>
  </cols>
  <sheetData>
    <row r="1" spans="1:29" s="1" customFormat="1" ht="26.25" x14ac:dyDescent="0.4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9" s="1" customFormat="1" x14ac:dyDescent="0.25">
      <c r="S2" s="6" t="s">
        <v>27</v>
      </c>
      <c r="T2" s="6"/>
    </row>
    <row r="3" spans="1:29" s="1" customFormat="1" x14ac:dyDescent="0.25">
      <c r="A3" s="2" t="s">
        <v>23</v>
      </c>
      <c r="B3" s="3"/>
      <c r="C3" s="25"/>
      <c r="D3" s="25"/>
      <c r="E3" s="25"/>
      <c r="F3" s="25"/>
      <c r="G3" s="25"/>
      <c r="S3" s="7" t="s">
        <v>28</v>
      </c>
      <c r="T3" s="17">
        <f>SUM(R9:R158)</f>
        <v>0</v>
      </c>
    </row>
    <row r="4" spans="1:29" s="1" customFormat="1" x14ac:dyDescent="0.25">
      <c r="S4" s="7" t="s">
        <v>29</v>
      </c>
      <c r="T4" s="17">
        <f>MIN(SUM(V9:V158),500000)</f>
        <v>0</v>
      </c>
    </row>
    <row r="5" spans="1:29" s="1" customFormat="1" x14ac:dyDescent="0.25">
      <c r="A5" s="2" t="s">
        <v>22</v>
      </c>
      <c r="B5" s="3"/>
      <c r="C5" s="3"/>
      <c r="D5" s="3"/>
      <c r="E5" s="16"/>
      <c r="F5" s="1" t="str">
        <f>IF(E5="si","L'IMPORTO MASSIMO DEL CONTRIBUTO PER IMPRESA NON PUO' SUPERARE 500.000 EURO","")</f>
        <v/>
      </c>
      <c r="K5" s="4"/>
      <c r="S5" s="7" t="s">
        <v>30</v>
      </c>
      <c r="T5" s="17">
        <f>+T3-T4</f>
        <v>0</v>
      </c>
    </row>
    <row r="6" spans="1:29" s="1" customFormat="1" x14ac:dyDescent="0.25"/>
    <row r="7" spans="1:29" x14ac:dyDescent="0.25">
      <c r="A7" s="26" t="s">
        <v>26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9" s="15" customFormat="1" ht="74.25" customHeight="1" x14ac:dyDescent="0.25">
      <c r="A8" s="19" t="s">
        <v>9</v>
      </c>
      <c r="B8" s="19" t="s">
        <v>0</v>
      </c>
      <c r="C8" s="19" t="s">
        <v>1</v>
      </c>
      <c r="D8" s="19" t="s">
        <v>2</v>
      </c>
      <c r="E8" s="19" t="s">
        <v>34</v>
      </c>
      <c r="F8" s="20" t="s">
        <v>7</v>
      </c>
      <c r="G8" s="20" t="s">
        <v>8</v>
      </c>
      <c r="H8" s="20" t="s">
        <v>25</v>
      </c>
      <c r="I8" s="20" t="s">
        <v>24</v>
      </c>
      <c r="J8" s="20" t="s">
        <v>18</v>
      </c>
      <c r="K8" s="20" t="s">
        <v>19</v>
      </c>
      <c r="L8" s="20" t="s">
        <v>20</v>
      </c>
      <c r="M8" s="21" t="s">
        <v>10</v>
      </c>
      <c r="N8" s="21" t="s">
        <v>3</v>
      </c>
      <c r="O8" s="21" t="s">
        <v>31</v>
      </c>
      <c r="P8" s="21" t="s">
        <v>4</v>
      </c>
      <c r="Q8" s="21" t="s">
        <v>5</v>
      </c>
      <c r="R8" s="22" t="s">
        <v>36</v>
      </c>
      <c r="S8" s="22" t="s">
        <v>32</v>
      </c>
      <c r="T8" s="22" t="s">
        <v>6</v>
      </c>
      <c r="U8" s="22" t="s">
        <v>6</v>
      </c>
      <c r="V8" s="18" t="s">
        <v>35</v>
      </c>
      <c r="W8" s="18" t="s">
        <v>39</v>
      </c>
      <c r="X8" s="14"/>
      <c r="Y8" s="14"/>
      <c r="Z8" s="14"/>
      <c r="AA8" s="14"/>
    </row>
    <row r="9" spans="1:29" s="11" customFormat="1" ht="20.100000000000001" customHeight="1" x14ac:dyDescent="0.25">
      <c r="A9" s="9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 t="str">
        <f t="shared" ref="T9:T12" si="0">U9</f>
        <v/>
      </c>
      <c r="U9" s="10" t="str">
        <f>IF(R9="","",IF(F9="si",MIN(0.75*R9,VLOOKUP(N9,$AB$9:$AC$11,2,FALSE)),MIN(0.5*R9,VLOOKUP(N9,$AB$9:$AC$11,2,FALSE))))</f>
        <v/>
      </c>
      <c r="V9" s="23" t="str">
        <f>IF(S9="si","VERIFICARE % INTENSITA' AIUTO","")</f>
        <v/>
      </c>
      <c r="W9" s="23"/>
      <c r="AB9" s="11" t="s">
        <v>15</v>
      </c>
      <c r="AC9" s="11">
        <v>8000</v>
      </c>
    </row>
    <row r="10" spans="1:29" s="11" customFormat="1" ht="20.100000000000001" customHeight="1" x14ac:dyDescent="0.25">
      <c r="A10" s="9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 t="str">
        <f t="shared" si="0"/>
        <v/>
      </c>
      <c r="U10" s="10" t="str">
        <f t="shared" ref="U10:U158" si="1">IF(R10="","",IF(F10="si",MIN(0.75*R10,VLOOKUP(N10,$AB$9:$AC$11,2,FALSE)),MIN(0.5*R10,VLOOKUP(N10,$AB$9:$AC$11,2,FALSE))))</f>
        <v/>
      </c>
      <c r="V10" s="23"/>
      <c r="W10" s="23"/>
      <c r="AB10" s="11" t="s">
        <v>17</v>
      </c>
      <c r="AC10" s="11">
        <v>5000</v>
      </c>
    </row>
    <row r="11" spans="1:29" s="11" customFormat="1" ht="20.100000000000001" customHeight="1" x14ac:dyDescent="0.25">
      <c r="A11" s="9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 t="str">
        <f t="shared" si="0"/>
        <v/>
      </c>
      <c r="U11" s="10" t="str">
        <f t="shared" si="1"/>
        <v/>
      </c>
      <c r="V11" s="23"/>
      <c r="W11" s="23"/>
      <c r="AB11" s="11" t="s">
        <v>16</v>
      </c>
      <c r="AC11" s="11">
        <v>2500</v>
      </c>
    </row>
    <row r="12" spans="1:29" s="11" customFormat="1" ht="20.100000000000001" customHeight="1" x14ac:dyDescent="0.25">
      <c r="A12" s="9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 t="str">
        <f t="shared" si="0"/>
        <v/>
      </c>
      <c r="U12" s="10" t="str">
        <f t="shared" si="1"/>
        <v/>
      </c>
      <c r="V12" s="23"/>
      <c r="W12" s="23"/>
    </row>
    <row r="13" spans="1:29" s="11" customFormat="1" ht="20.100000000000001" customHeight="1" x14ac:dyDescent="0.25">
      <c r="A13" s="9">
        <v>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 t="str">
        <f>U13</f>
        <v/>
      </c>
      <c r="U13" s="10" t="str">
        <f t="shared" si="1"/>
        <v/>
      </c>
      <c r="V13" s="23"/>
      <c r="W13" s="23"/>
    </row>
    <row r="14" spans="1:29" s="11" customFormat="1" ht="20.100000000000001" customHeight="1" x14ac:dyDescent="0.25">
      <c r="A14" s="9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 t="str">
        <f t="shared" ref="T14:T158" si="2">U14</f>
        <v/>
      </c>
      <c r="U14" s="10" t="str">
        <f t="shared" si="1"/>
        <v/>
      </c>
      <c r="V14" s="23"/>
      <c r="W14" s="23"/>
      <c r="AB14" s="11" t="s">
        <v>11</v>
      </c>
    </row>
    <row r="15" spans="1:29" s="11" customFormat="1" ht="20.100000000000001" customHeight="1" x14ac:dyDescent="0.25">
      <c r="A15" s="9">
        <v>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 t="str">
        <f t="shared" si="2"/>
        <v/>
      </c>
      <c r="U15" s="10" t="str">
        <f t="shared" si="1"/>
        <v/>
      </c>
      <c r="V15" s="23"/>
      <c r="W15" s="23"/>
      <c r="AB15" s="11" t="s">
        <v>12</v>
      </c>
    </row>
    <row r="16" spans="1:29" s="11" customFormat="1" ht="20.100000000000001" customHeight="1" x14ac:dyDescent="0.25">
      <c r="A16" s="9">
        <v>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 t="str">
        <f t="shared" si="2"/>
        <v/>
      </c>
      <c r="U16" s="10" t="str">
        <f t="shared" si="1"/>
        <v/>
      </c>
      <c r="V16" s="23"/>
      <c r="W16" s="23"/>
    </row>
    <row r="17" spans="1:29" s="11" customFormat="1" ht="20.100000000000001" customHeight="1" x14ac:dyDescent="0.25">
      <c r="A17" s="9">
        <v>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 t="str">
        <f t="shared" si="2"/>
        <v/>
      </c>
      <c r="U17" s="10" t="str">
        <f t="shared" si="1"/>
        <v/>
      </c>
      <c r="V17" s="23"/>
      <c r="W17" s="23"/>
      <c r="AB17" s="12" t="s">
        <v>13</v>
      </c>
    </row>
    <row r="18" spans="1:29" s="11" customFormat="1" ht="20.100000000000001" customHeight="1" x14ac:dyDescent="0.25">
      <c r="A18" s="9">
        <v>10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 t="str">
        <f t="shared" si="2"/>
        <v/>
      </c>
      <c r="U18" s="10" t="str">
        <f t="shared" si="1"/>
        <v/>
      </c>
      <c r="V18" s="23"/>
      <c r="W18" s="23"/>
      <c r="AB18" s="13" t="s">
        <v>14</v>
      </c>
    </row>
    <row r="19" spans="1:29" s="11" customFormat="1" ht="20.100000000000001" customHeight="1" x14ac:dyDescent="0.25">
      <c r="A19" s="9">
        <v>11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 t="str">
        <f t="shared" si="2"/>
        <v/>
      </c>
      <c r="U19" s="10" t="str">
        <f t="shared" si="1"/>
        <v/>
      </c>
      <c r="V19" s="23"/>
      <c r="W19" s="23"/>
      <c r="AB19" s="13" t="s">
        <v>21</v>
      </c>
    </row>
    <row r="20" spans="1:29" s="11" customFormat="1" ht="20.100000000000001" customHeight="1" x14ac:dyDescent="0.25">
      <c r="A20" s="9">
        <v>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 t="str">
        <f t="shared" si="2"/>
        <v/>
      </c>
      <c r="U20" s="10" t="str">
        <f t="shared" si="1"/>
        <v/>
      </c>
      <c r="V20" s="23"/>
      <c r="W20" s="23"/>
    </row>
    <row r="21" spans="1:29" s="11" customFormat="1" ht="20.100000000000001" customHeight="1" x14ac:dyDescent="0.25">
      <c r="A21" s="9">
        <v>13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 t="str">
        <f t="shared" si="2"/>
        <v/>
      </c>
      <c r="U21" s="10" t="str">
        <f t="shared" si="1"/>
        <v/>
      </c>
      <c r="V21" s="23"/>
      <c r="W21" s="23"/>
    </row>
    <row r="22" spans="1:29" s="11" customFormat="1" ht="20.100000000000001" customHeight="1" x14ac:dyDescent="0.25">
      <c r="A22" s="9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 t="str">
        <f t="shared" si="2"/>
        <v/>
      </c>
      <c r="U22" s="10" t="str">
        <f t="shared" si="1"/>
        <v/>
      </c>
      <c r="V22" s="23"/>
      <c r="W22" s="23"/>
    </row>
    <row r="23" spans="1:29" s="11" customFormat="1" ht="20.100000000000001" customHeight="1" x14ac:dyDescent="0.25">
      <c r="A23" s="9">
        <v>15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 t="str">
        <f t="shared" si="2"/>
        <v/>
      </c>
      <c r="U23" s="10" t="str">
        <f t="shared" si="1"/>
        <v/>
      </c>
      <c r="V23" s="23"/>
      <c r="W23" s="23"/>
    </row>
    <row r="24" spans="1:29" s="11" customFormat="1" ht="20.100000000000001" customHeight="1" x14ac:dyDescent="0.25">
      <c r="A24" s="9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 t="str">
        <f t="shared" si="2"/>
        <v/>
      </c>
      <c r="U24" s="10" t="str">
        <f>IF(R24="","",IF(F24="si",MIN(0.75*R24,VLOOKUP(N24,$AB$119:$AC$121,2,FALSE)),MIN(0.5*R24,VLOOKUP(N24,$AB$119:$AC$121,2,FALSE))))</f>
        <v/>
      </c>
      <c r="V24" s="23" t="str">
        <f>IF(S24="si","VERIFICARE % INTENSITA' AIUTO","")</f>
        <v/>
      </c>
      <c r="W24" s="23"/>
      <c r="AB24" s="11" t="s">
        <v>15</v>
      </c>
      <c r="AC24" s="11">
        <v>8000</v>
      </c>
    </row>
    <row r="25" spans="1:29" s="11" customFormat="1" ht="20.100000000000001" customHeight="1" x14ac:dyDescent="0.25">
      <c r="A25" s="9">
        <v>17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 t="str">
        <f t="shared" si="2"/>
        <v/>
      </c>
      <c r="U25" s="10" t="str">
        <f t="shared" ref="U25:U73" si="3">IF(R25="","",IF(F25="si",MIN(0.75*R25,VLOOKUP(N25,$AB$119:$AC$121,2,FALSE)),MIN(0.5*R25,VLOOKUP(N25,$AB$119:$AC$121,2,FALSE))))</f>
        <v/>
      </c>
      <c r="V25" s="23"/>
      <c r="W25" s="23"/>
      <c r="AB25" s="11" t="s">
        <v>17</v>
      </c>
      <c r="AC25" s="11">
        <v>5000</v>
      </c>
    </row>
    <row r="26" spans="1:29" s="11" customFormat="1" ht="20.100000000000001" customHeight="1" x14ac:dyDescent="0.25">
      <c r="A26" s="9">
        <v>18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 t="str">
        <f t="shared" si="2"/>
        <v/>
      </c>
      <c r="U26" s="10" t="str">
        <f t="shared" si="3"/>
        <v/>
      </c>
      <c r="V26" s="23"/>
      <c r="W26" s="23"/>
      <c r="AB26" s="11" t="s">
        <v>16</v>
      </c>
      <c r="AC26" s="11">
        <v>2500</v>
      </c>
    </row>
    <row r="27" spans="1:29" s="11" customFormat="1" ht="20.100000000000001" customHeight="1" x14ac:dyDescent="0.25">
      <c r="A27" s="9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 t="str">
        <f t="shared" si="2"/>
        <v/>
      </c>
      <c r="U27" s="10" t="str">
        <f t="shared" si="3"/>
        <v/>
      </c>
      <c r="V27" s="23"/>
      <c r="W27" s="23"/>
    </row>
    <row r="28" spans="1:29" s="11" customFormat="1" ht="20.100000000000001" customHeight="1" x14ac:dyDescent="0.25">
      <c r="A28" s="9">
        <v>20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 t="str">
        <f>U28</f>
        <v/>
      </c>
      <c r="U28" s="10" t="str">
        <f t="shared" si="3"/>
        <v/>
      </c>
      <c r="V28" s="23"/>
      <c r="W28" s="23"/>
    </row>
    <row r="29" spans="1:29" s="11" customFormat="1" ht="20.100000000000001" customHeight="1" x14ac:dyDescent="0.25">
      <c r="A29" s="9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 t="str">
        <f t="shared" ref="T29:T77" si="4">U29</f>
        <v/>
      </c>
      <c r="U29" s="10" t="str">
        <f t="shared" si="3"/>
        <v/>
      </c>
      <c r="V29" s="23"/>
      <c r="W29" s="23"/>
      <c r="AB29" s="11" t="s">
        <v>11</v>
      </c>
    </row>
    <row r="30" spans="1:29" s="11" customFormat="1" ht="20.100000000000001" customHeight="1" x14ac:dyDescent="0.25">
      <c r="A30" s="9">
        <v>22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tr">
        <f t="shared" si="4"/>
        <v/>
      </c>
      <c r="U30" s="10" t="str">
        <f t="shared" si="3"/>
        <v/>
      </c>
      <c r="V30" s="23"/>
      <c r="W30" s="23"/>
      <c r="AB30" s="11" t="s">
        <v>12</v>
      </c>
    </row>
    <row r="31" spans="1:29" s="11" customFormat="1" ht="20.100000000000001" customHeight="1" x14ac:dyDescent="0.25">
      <c r="A31" s="9">
        <v>23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 t="str">
        <f t="shared" si="4"/>
        <v/>
      </c>
      <c r="U31" s="10" t="str">
        <f t="shared" si="3"/>
        <v/>
      </c>
      <c r="V31" s="23"/>
      <c r="W31" s="23"/>
    </row>
    <row r="32" spans="1:29" s="11" customFormat="1" ht="20.100000000000001" customHeight="1" x14ac:dyDescent="0.25">
      <c r="A32" s="9">
        <v>24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 t="str">
        <f t="shared" si="4"/>
        <v/>
      </c>
      <c r="U32" s="10" t="str">
        <f t="shared" si="3"/>
        <v/>
      </c>
      <c r="V32" s="23"/>
      <c r="W32" s="23"/>
      <c r="AB32" s="12" t="s">
        <v>13</v>
      </c>
    </row>
    <row r="33" spans="1:29" s="11" customFormat="1" ht="20.100000000000001" customHeight="1" x14ac:dyDescent="0.25">
      <c r="A33" s="9">
        <v>25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 t="str">
        <f t="shared" si="4"/>
        <v/>
      </c>
      <c r="U33" s="10" t="str">
        <f t="shared" si="3"/>
        <v/>
      </c>
      <c r="V33" s="23"/>
      <c r="W33" s="23"/>
      <c r="AB33" s="13" t="s">
        <v>14</v>
      </c>
    </row>
    <row r="34" spans="1:29" s="11" customFormat="1" ht="20.100000000000001" customHeight="1" x14ac:dyDescent="0.25">
      <c r="A34" s="9">
        <v>26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 t="str">
        <f t="shared" si="4"/>
        <v/>
      </c>
      <c r="U34" s="10" t="str">
        <f t="shared" si="3"/>
        <v/>
      </c>
      <c r="V34" s="23"/>
      <c r="W34" s="23"/>
      <c r="AB34" s="13" t="s">
        <v>21</v>
      </c>
    </row>
    <row r="35" spans="1:29" s="11" customFormat="1" ht="20.100000000000001" customHeight="1" x14ac:dyDescent="0.25">
      <c r="A35" s="9">
        <v>27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 t="str">
        <f t="shared" si="4"/>
        <v/>
      </c>
      <c r="U35" s="10" t="str">
        <f t="shared" si="3"/>
        <v/>
      </c>
      <c r="V35" s="23"/>
      <c r="W35" s="23"/>
    </row>
    <row r="36" spans="1:29" s="11" customFormat="1" ht="20.100000000000001" customHeight="1" x14ac:dyDescent="0.25">
      <c r="A36" s="9">
        <v>28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 t="str">
        <f t="shared" si="4"/>
        <v/>
      </c>
      <c r="U36" s="10" t="str">
        <f t="shared" si="3"/>
        <v/>
      </c>
      <c r="V36" s="23"/>
      <c r="W36" s="23"/>
    </row>
    <row r="37" spans="1:29" s="11" customFormat="1" ht="20.100000000000001" customHeight="1" x14ac:dyDescent="0.25">
      <c r="A37" s="9">
        <v>29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 t="str">
        <f t="shared" si="4"/>
        <v/>
      </c>
      <c r="U37" s="10" t="str">
        <f t="shared" si="3"/>
        <v/>
      </c>
      <c r="V37" s="23"/>
      <c r="W37" s="23"/>
    </row>
    <row r="38" spans="1:29" s="11" customFormat="1" ht="20.100000000000001" customHeight="1" x14ac:dyDescent="0.25">
      <c r="A38" s="9">
        <v>30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 t="str">
        <f t="shared" si="4"/>
        <v/>
      </c>
      <c r="U38" s="10" t="str">
        <f t="shared" si="3"/>
        <v/>
      </c>
      <c r="V38" s="23"/>
      <c r="W38" s="23"/>
    </row>
    <row r="39" spans="1:29" s="11" customFormat="1" ht="20.100000000000001" customHeight="1" x14ac:dyDescent="0.25">
      <c r="A39" s="9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 t="str">
        <f t="shared" si="4"/>
        <v/>
      </c>
      <c r="U39" s="10" t="str">
        <f>IF(R39="","",IF(F39="si",MIN(0.75*R39,VLOOKUP(N39,$AB$9:$AC$11,2,FALSE)),MIN(0.5*R39,VLOOKUP(N39,$AB$9:$AC$11,2,FALSE))))</f>
        <v/>
      </c>
      <c r="V39" s="23" t="str">
        <f>IF(S39="si","VERIFICARE % INTENSITA' AIUTO","")</f>
        <v/>
      </c>
      <c r="W39" s="23"/>
      <c r="AB39" s="11" t="s">
        <v>15</v>
      </c>
      <c r="AC39" s="11">
        <v>8000</v>
      </c>
    </row>
    <row r="40" spans="1:29" s="11" customFormat="1" ht="20.100000000000001" customHeight="1" x14ac:dyDescent="0.25">
      <c r="A40" s="9">
        <v>32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 t="str">
        <f t="shared" si="4"/>
        <v/>
      </c>
      <c r="U40" s="10" t="str">
        <f t="shared" ref="U40:U53" si="5">IF(R40="","",IF(F40="si",MIN(0.75*R40,VLOOKUP(N40,$AB$9:$AC$11,2,FALSE)),MIN(0.5*R40,VLOOKUP(N40,$AB$9:$AC$11,2,FALSE))))</f>
        <v/>
      </c>
      <c r="V40" s="23"/>
      <c r="W40" s="23"/>
      <c r="AB40" s="11" t="s">
        <v>17</v>
      </c>
      <c r="AC40" s="11">
        <v>5000</v>
      </c>
    </row>
    <row r="41" spans="1:29" s="11" customFormat="1" ht="20.100000000000001" customHeight="1" x14ac:dyDescent="0.25">
      <c r="A41" s="9">
        <v>33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 t="str">
        <f t="shared" si="4"/>
        <v/>
      </c>
      <c r="U41" s="10" t="str">
        <f t="shared" si="5"/>
        <v/>
      </c>
      <c r="V41" s="23"/>
      <c r="W41" s="23"/>
      <c r="AB41" s="11" t="s">
        <v>16</v>
      </c>
      <c r="AC41" s="11">
        <v>2500</v>
      </c>
    </row>
    <row r="42" spans="1:29" s="11" customFormat="1" ht="20.100000000000001" customHeight="1" x14ac:dyDescent="0.25">
      <c r="A42" s="9">
        <v>34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 t="str">
        <f t="shared" si="4"/>
        <v/>
      </c>
      <c r="U42" s="10" t="str">
        <f t="shared" si="5"/>
        <v/>
      </c>
      <c r="V42" s="23"/>
      <c r="W42" s="23"/>
    </row>
    <row r="43" spans="1:29" s="11" customFormat="1" ht="20.100000000000001" customHeight="1" x14ac:dyDescent="0.25">
      <c r="A43" s="9">
        <v>35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 t="str">
        <f>U43</f>
        <v/>
      </c>
      <c r="U43" s="10" t="str">
        <f t="shared" si="5"/>
        <v/>
      </c>
      <c r="V43" s="23"/>
      <c r="W43" s="23"/>
    </row>
    <row r="44" spans="1:29" s="11" customFormat="1" ht="20.100000000000001" customHeight="1" x14ac:dyDescent="0.25">
      <c r="A44" s="9">
        <v>36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 t="str">
        <f t="shared" si="2"/>
        <v/>
      </c>
      <c r="U44" s="10" t="str">
        <f t="shared" si="5"/>
        <v/>
      </c>
      <c r="V44" s="23"/>
      <c r="W44" s="23"/>
      <c r="AB44" s="11" t="s">
        <v>11</v>
      </c>
    </row>
    <row r="45" spans="1:29" s="11" customFormat="1" ht="20.100000000000001" customHeight="1" x14ac:dyDescent="0.25">
      <c r="A45" s="9">
        <v>37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 t="str">
        <f t="shared" si="2"/>
        <v/>
      </c>
      <c r="U45" s="10" t="str">
        <f t="shared" si="5"/>
        <v/>
      </c>
      <c r="V45" s="23"/>
      <c r="W45" s="23"/>
      <c r="AB45" s="11" t="s">
        <v>12</v>
      </c>
    </row>
    <row r="46" spans="1:29" s="11" customFormat="1" ht="20.100000000000001" customHeight="1" x14ac:dyDescent="0.25">
      <c r="A46" s="9">
        <v>38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 t="str">
        <f t="shared" si="2"/>
        <v/>
      </c>
      <c r="U46" s="10" t="str">
        <f t="shared" si="5"/>
        <v/>
      </c>
      <c r="V46" s="23"/>
      <c r="W46" s="23"/>
    </row>
    <row r="47" spans="1:29" s="11" customFormat="1" ht="20.100000000000001" customHeight="1" x14ac:dyDescent="0.25">
      <c r="A47" s="9">
        <v>39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 t="str">
        <f t="shared" si="2"/>
        <v/>
      </c>
      <c r="U47" s="10" t="str">
        <f t="shared" si="5"/>
        <v/>
      </c>
      <c r="V47" s="23"/>
      <c r="W47" s="23"/>
      <c r="AB47" s="12" t="s">
        <v>13</v>
      </c>
    </row>
    <row r="48" spans="1:29" s="11" customFormat="1" ht="20.100000000000001" customHeight="1" x14ac:dyDescent="0.25">
      <c r="A48" s="9">
        <v>40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 t="str">
        <f t="shared" si="2"/>
        <v/>
      </c>
      <c r="U48" s="10" t="str">
        <f t="shared" si="5"/>
        <v/>
      </c>
      <c r="V48" s="23"/>
      <c r="W48" s="23"/>
      <c r="AB48" s="13" t="s">
        <v>14</v>
      </c>
    </row>
    <row r="49" spans="1:29" s="11" customFormat="1" ht="20.100000000000001" customHeight="1" x14ac:dyDescent="0.25">
      <c r="A49" s="9">
        <v>41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 t="str">
        <f t="shared" si="2"/>
        <v/>
      </c>
      <c r="U49" s="10" t="str">
        <f t="shared" si="5"/>
        <v/>
      </c>
      <c r="V49" s="23"/>
      <c r="W49" s="23"/>
      <c r="AB49" s="13" t="s">
        <v>21</v>
      </c>
    </row>
    <row r="50" spans="1:29" s="11" customFormat="1" ht="20.100000000000001" customHeight="1" x14ac:dyDescent="0.25">
      <c r="A50" s="9">
        <v>42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 t="str">
        <f t="shared" si="2"/>
        <v/>
      </c>
      <c r="U50" s="10" t="str">
        <f t="shared" si="5"/>
        <v/>
      </c>
      <c r="V50" s="23"/>
      <c r="W50" s="23"/>
    </row>
    <row r="51" spans="1:29" s="11" customFormat="1" ht="20.100000000000001" customHeight="1" x14ac:dyDescent="0.25">
      <c r="A51" s="9">
        <v>43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 t="str">
        <f t="shared" si="2"/>
        <v/>
      </c>
      <c r="U51" s="10" t="str">
        <f t="shared" si="5"/>
        <v/>
      </c>
      <c r="V51" s="23"/>
      <c r="W51" s="23"/>
    </row>
    <row r="52" spans="1:29" s="11" customFormat="1" ht="20.100000000000001" customHeight="1" x14ac:dyDescent="0.25">
      <c r="A52" s="9">
        <v>44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 t="str">
        <f t="shared" si="2"/>
        <v/>
      </c>
      <c r="U52" s="10" t="str">
        <f t="shared" si="5"/>
        <v/>
      </c>
      <c r="V52" s="23"/>
      <c r="W52" s="23"/>
    </row>
    <row r="53" spans="1:29" s="11" customFormat="1" ht="20.100000000000001" customHeight="1" x14ac:dyDescent="0.25">
      <c r="A53" s="9">
        <v>45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 t="str">
        <f t="shared" si="2"/>
        <v/>
      </c>
      <c r="U53" s="10" t="str">
        <f t="shared" si="5"/>
        <v/>
      </c>
      <c r="V53" s="23"/>
      <c r="W53" s="23"/>
    </row>
    <row r="54" spans="1:29" s="11" customFormat="1" ht="20.100000000000001" customHeight="1" x14ac:dyDescent="0.25">
      <c r="A54" s="9">
        <v>46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 t="str">
        <f t="shared" si="2"/>
        <v/>
      </c>
      <c r="U54" s="10" t="str">
        <f>IF(R54="","",IF(F54="si",MIN(0.75*R54,VLOOKUP(N54,$AB$119:$AC$121,2,FALSE)),MIN(0.5*R54,VLOOKUP(N54,$AB$119:$AC$121,2,FALSE))))</f>
        <v/>
      </c>
      <c r="V54" s="23" t="str">
        <f>IF(S54="si","VERIFICARE % INTENSITA' AIUTO","")</f>
        <v/>
      </c>
      <c r="W54" s="23"/>
      <c r="AB54" s="11" t="s">
        <v>15</v>
      </c>
      <c r="AC54" s="11">
        <v>8000</v>
      </c>
    </row>
    <row r="55" spans="1:29" s="11" customFormat="1" ht="20.100000000000001" customHeight="1" x14ac:dyDescent="0.25">
      <c r="A55" s="9">
        <v>47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 t="str">
        <f t="shared" si="2"/>
        <v/>
      </c>
      <c r="U55" s="10" t="str">
        <f t="shared" ref="U55:U68" si="6">IF(R55="","",IF(F55="si",MIN(0.75*R55,VLOOKUP(N55,$AB$119:$AC$121,2,FALSE)),MIN(0.5*R55,VLOOKUP(N55,$AB$119:$AC$121,2,FALSE))))</f>
        <v/>
      </c>
      <c r="V55" s="23"/>
      <c r="W55" s="23"/>
      <c r="AB55" s="11" t="s">
        <v>17</v>
      </c>
      <c r="AC55" s="11">
        <v>5000</v>
      </c>
    </row>
    <row r="56" spans="1:29" s="11" customFormat="1" ht="20.100000000000001" customHeight="1" x14ac:dyDescent="0.25">
      <c r="A56" s="9">
        <v>48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 t="str">
        <f t="shared" si="2"/>
        <v/>
      </c>
      <c r="U56" s="10" t="str">
        <f t="shared" si="6"/>
        <v/>
      </c>
      <c r="V56" s="23"/>
      <c r="W56" s="23"/>
      <c r="AB56" s="11" t="s">
        <v>16</v>
      </c>
      <c r="AC56" s="11">
        <v>2500</v>
      </c>
    </row>
    <row r="57" spans="1:29" s="11" customFormat="1" ht="20.100000000000001" customHeight="1" x14ac:dyDescent="0.25">
      <c r="A57" s="9">
        <v>49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 t="str">
        <f t="shared" si="2"/>
        <v/>
      </c>
      <c r="U57" s="10" t="str">
        <f t="shared" si="6"/>
        <v/>
      </c>
      <c r="V57" s="23"/>
      <c r="W57" s="23"/>
    </row>
    <row r="58" spans="1:29" s="11" customFormat="1" ht="20.100000000000001" customHeight="1" x14ac:dyDescent="0.25">
      <c r="A58" s="9">
        <v>50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 t="str">
        <f>U58</f>
        <v/>
      </c>
      <c r="U58" s="10" t="str">
        <f t="shared" si="6"/>
        <v/>
      </c>
      <c r="V58" s="23"/>
      <c r="W58" s="23"/>
    </row>
    <row r="59" spans="1:29" s="11" customFormat="1" ht="20.100000000000001" customHeight="1" x14ac:dyDescent="0.25">
      <c r="A59" s="9">
        <v>51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 t="str">
        <f t="shared" si="4"/>
        <v/>
      </c>
      <c r="U59" s="10" t="str">
        <f t="shared" si="6"/>
        <v/>
      </c>
      <c r="V59" s="23"/>
      <c r="W59" s="23"/>
      <c r="AB59" s="11" t="s">
        <v>11</v>
      </c>
    </row>
    <row r="60" spans="1:29" s="11" customFormat="1" ht="20.100000000000001" customHeight="1" x14ac:dyDescent="0.25">
      <c r="A60" s="9">
        <v>52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 t="str">
        <f t="shared" si="4"/>
        <v/>
      </c>
      <c r="U60" s="10" t="str">
        <f t="shared" si="6"/>
        <v/>
      </c>
      <c r="V60" s="23"/>
      <c r="W60" s="23"/>
      <c r="AB60" s="11" t="s">
        <v>12</v>
      </c>
    </row>
    <row r="61" spans="1:29" s="11" customFormat="1" ht="20.100000000000001" customHeight="1" x14ac:dyDescent="0.25">
      <c r="A61" s="9">
        <v>53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 t="str">
        <f t="shared" si="4"/>
        <v/>
      </c>
      <c r="U61" s="10" t="str">
        <f t="shared" si="6"/>
        <v/>
      </c>
      <c r="V61" s="23"/>
      <c r="W61" s="23"/>
    </row>
    <row r="62" spans="1:29" s="11" customFormat="1" ht="20.100000000000001" customHeight="1" x14ac:dyDescent="0.25">
      <c r="A62" s="9">
        <v>54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 t="str">
        <f t="shared" si="4"/>
        <v/>
      </c>
      <c r="U62" s="10" t="str">
        <f t="shared" si="6"/>
        <v/>
      </c>
      <c r="V62" s="23"/>
      <c r="W62" s="23"/>
      <c r="AB62" s="12" t="s">
        <v>13</v>
      </c>
    </row>
    <row r="63" spans="1:29" s="11" customFormat="1" ht="20.100000000000001" customHeight="1" x14ac:dyDescent="0.25">
      <c r="A63" s="9">
        <v>55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 t="str">
        <f t="shared" si="4"/>
        <v/>
      </c>
      <c r="U63" s="10" t="str">
        <f t="shared" si="6"/>
        <v/>
      </c>
      <c r="V63" s="23"/>
      <c r="W63" s="23"/>
      <c r="AB63" s="13" t="s">
        <v>14</v>
      </c>
    </row>
    <row r="64" spans="1:29" s="11" customFormat="1" ht="20.100000000000001" customHeight="1" x14ac:dyDescent="0.25">
      <c r="A64" s="9">
        <v>56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 t="str">
        <f t="shared" si="4"/>
        <v/>
      </c>
      <c r="U64" s="10" t="str">
        <f t="shared" si="6"/>
        <v/>
      </c>
      <c r="V64" s="23"/>
      <c r="W64" s="23"/>
      <c r="AB64" s="13" t="s">
        <v>21</v>
      </c>
    </row>
    <row r="65" spans="1:29" s="11" customFormat="1" ht="20.100000000000001" customHeight="1" x14ac:dyDescent="0.25">
      <c r="A65" s="9">
        <v>57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 t="str">
        <f t="shared" si="4"/>
        <v/>
      </c>
      <c r="U65" s="10" t="str">
        <f t="shared" si="6"/>
        <v/>
      </c>
      <c r="V65" s="23"/>
      <c r="W65" s="23"/>
    </row>
    <row r="66" spans="1:29" s="11" customFormat="1" ht="20.100000000000001" customHeight="1" x14ac:dyDescent="0.25">
      <c r="A66" s="9">
        <v>58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 t="str">
        <f t="shared" si="4"/>
        <v/>
      </c>
      <c r="U66" s="10" t="str">
        <f t="shared" si="6"/>
        <v/>
      </c>
      <c r="V66" s="23"/>
      <c r="W66" s="23"/>
    </row>
    <row r="67" spans="1:29" s="11" customFormat="1" ht="20.100000000000001" customHeight="1" x14ac:dyDescent="0.25">
      <c r="A67" s="9">
        <v>59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 t="str">
        <f t="shared" si="4"/>
        <v/>
      </c>
      <c r="U67" s="10" t="str">
        <f t="shared" si="6"/>
        <v/>
      </c>
      <c r="V67" s="23"/>
      <c r="W67" s="23"/>
    </row>
    <row r="68" spans="1:29" s="11" customFormat="1" ht="20.100000000000001" customHeight="1" x14ac:dyDescent="0.25">
      <c r="A68" s="9">
        <v>60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 t="str">
        <f t="shared" si="4"/>
        <v/>
      </c>
      <c r="U68" s="10" t="str">
        <f t="shared" si="6"/>
        <v/>
      </c>
      <c r="V68" s="23"/>
      <c r="W68" s="23"/>
    </row>
    <row r="69" spans="1:29" s="11" customFormat="1" ht="20.100000000000001" customHeight="1" x14ac:dyDescent="0.25">
      <c r="A69" s="9">
        <v>61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 t="str">
        <f t="shared" si="4"/>
        <v/>
      </c>
      <c r="U69" s="10" t="str">
        <f t="shared" si="3"/>
        <v/>
      </c>
      <c r="V69" s="23"/>
      <c r="W69" s="23"/>
    </row>
    <row r="70" spans="1:29" s="11" customFormat="1" ht="20.100000000000001" customHeight="1" x14ac:dyDescent="0.25">
      <c r="A70" s="9">
        <v>62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 t="str">
        <f t="shared" si="4"/>
        <v/>
      </c>
      <c r="U70" s="10" t="str">
        <f t="shared" si="3"/>
        <v/>
      </c>
      <c r="V70" s="23"/>
      <c r="W70" s="23"/>
    </row>
    <row r="71" spans="1:29" s="11" customFormat="1" ht="20.100000000000001" customHeight="1" x14ac:dyDescent="0.25">
      <c r="A71" s="9">
        <v>63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 t="str">
        <f t="shared" si="4"/>
        <v/>
      </c>
      <c r="U71" s="10" t="str">
        <f t="shared" si="3"/>
        <v/>
      </c>
      <c r="V71" s="23"/>
      <c r="W71" s="23"/>
    </row>
    <row r="72" spans="1:29" s="11" customFormat="1" ht="20.100000000000001" customHeight="1" x14ac:dyDescent="0.25">
      <c r="A72" s="9">
        <v>64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 t="str">
        <f t="shared" si="4"/>
        <v/>
      </c>
      <c r="U72" s="10" t="str">
        <f t="shared" si="3"/>
        <v/>
      </c>
      <c r="V72" s="23"/>
      <c r="W72" s="23"/>
    </row>
    <row r="73" spans="1:29" s="11" customFormat="1" ht="20.100000000000001" customHeight="1" x14ac:dyDescent="0.25">
      <c r="A73" s="9">
        <v>65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 t="str">
        <f t="shared" si="4"/>
        <v/>
      </c>
      <c r="U73" s="10" t="str">
        <f t="shared" si="3"/>
        <v/>
      </c>
      <c r="V73" s="23"/>
      <c r="W73" s="23"/>
    </row>
    <row r="74" spans="1:29" s="11" customFormat="1" ht="20.100000000000001" customHeight="1" x14ac:dyDescent="0.25">
      <c r="A74" s="9">
        <v>66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 t="str">
        <f t="shared" si="4"/>
        <v/>
      </c>
      <c r="U74" s="10" t="str">
        <f>IF(R74="","",IF(F74="si",MIN(0.75*R74,VLOOKUP(N74,$AB$119:$AC$121,2,FALSE)),MIN(0.5*R74,VLOOKUP(N74,$AB$119:$AC$121,2,FALSE))))</f>
        <v/>
      </c>
      <c r="V74" s="23" t="str">
        <f>IF(S74="si","VERIFICARE % INTENSITA' AIUTO","")</f>
        <v/>
      </c>
      <c r="W74" s="23"/>
      <c r="AB74" s="11" t="s">
        <v>15</v>
      </c>
      <c r="AC74" s="11">
        <v>8000</v>
      </c>
    </row>
    <row r="75" spans="1:29" s="11" customFormat="1" ht="20.100000000000001" customHeight="1" x14ac:dyDescent="0.25">
      <c r="A75" s="9">
        <v>67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 t="str">
        <f t="shared" si="4"/>
        <v/>
      </c>
      <c r="U75" s="10" t="str">
        <f t="shared" ref="U75:U83" si="7">IF(R75="","",IF(F75="si",MIN(0.75*R75,VLOOKUP(N75,$AB$119:$AC$121,2,FALSE)),MIN(0.5*R75,VLOOKUP(N75,$AB$119:$AC$121,2,FALSE))))</f>
        <v/>
      </c>
      <c r="V75" s="23"/>
      <c r="W75" s="23"/>
      <c r="AB75" s="11" t="s">
        <v>17</v>
      </c>
      <c r="AC75" s="11">
        <v>5000</v>
      </c>
    </row>
    <row r="76" spans="1:29" s="11" customFormat="1" ht="20.100000000000001" customHeight="1" x14ac:dyDescent="0.25">
      <c r="A76" s="9">
        <v>68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 t="str">
        <f t="shared" si="4"/>
        <v/>
      </c>
      <c r="U76" s="10" t="str">
        <f t="shared" si="7"/>
        <v/>
      </c>
      <c r="V76" s="23"/>
      <c r="W76" s="23"/>
      <c r="AB76" s="11" t="s">
        <v>16</v>
      </c>
      <c r="AC76" s="11">
        <v>2500</v>
      </c>
    </row>
    <row r="77" spans="1:29" s="11" customFormat="1" ht="20.100000000000001" customHeight="1" x14ac:dyDescent="0.25">
      <c r="A77" s="9">
        <v>69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 t="str">
        <f t="shared" si="4"/>
        <v/>
      </c>
      <c r="U77" s="10" t="str">
        <f t="shared" si="7"/>
        <v/>
      </c>
      <c r="V77" s="23"/>
      <c r="W77" s="23"/>
    </row>
    <row r="78" spans="1:29" s="11" customFormat="1" ht="20.100000000000001" customHeight="1" x14ac:dyDescent="0.25">
      <c r="A78" s="9">
        <v>70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 t="str">
        <f>U78</f>
        <v/>
      </c>
      <c r="U78" s="10" t="str">
        <f t="shared" si="7"/>
        <v/>
      </c>
      <c r="V78" s="23"/>
      <c r="W78" s="23"/>
    </row>
    <row r="79" spans="1:29" s="11" customFormat="1" ht="20.100000000000001" customHeight="1" x14ac:dyDescent="0.25">
      <c r="A79" s="9">
        <v>71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 t="str">
        <f t="shared" ref="T79:T87" si="8">U79</f>
        <v/>
      </c>
      <c r="U79" s="10" t="str">
        <f t="shared" si="7"/>
        <v/>
      </c>
      <c r="V79" s="23"/>
      <c r="W79" s="23"/>
      <c r="AB79" s="11" t="s">
        <v>11</v>
      </c>
    </row>
    <row r="80" spans="1:29" s="11" customFormat="1" ht="20.100000000000001" customHeight="1" x14ac:dyDescent="0.25">
      <c r="A80" s="9">
        <v>72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 t="str">
        <f t="shared" si="8"/>
        <v/>
      </c>
      <c r="U80" s="10" t="str">
        <f t="shared" si="7"/>
        <v/>
      </c>
      <c r="V80" s="23"/>
      <c r="W80" s="23"/>
      <c r="AB80" s="11" t="s">
        <v>12</v>
      </c>
    </row>
    <row r="81" spans="1:29" s="11" customFormat="1" ht="20.100000000000001" customHeight="1" x14ac:dyDescent="0.25">
      <c r="A81" s="9">
        <v>73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 t="str">
        <f t="shared" si="8"/>
        <v/>
      </c>
      <c r="U81" s="10" t="str">
        <f t="shared" si="7"/>
        <v/>
      </c>
      <c r="V81" s="23"/>
      <c r="W81" s="23"/>
    </row>
    <row r="82" spans="1:29" s="11" customFormat="1" ht="20.100000000000001" customHeight="1" x14ac:dyDescent="0.25">
      <c r="A82" s="9">
        <v>74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 t="str">
        <f t="shared" si="8"/>
        <v/>
      </c>
      <c r="U82" s="10" t="str">
        <f t="shared" si="7"/>
        <v/>
      </c>
      <c r="V82" s="23"/>
      <c r="W82" s="23"/>
      <c r="AB82" s="12" t="s">
        <v>13</v>
      </c>
    </row>
    <row r="83" spans="1:29" s="11" customFormat="1" ht="20.100000000000001" customHeight="1" x14ac:dyDescent="0.25">
      <c r="A83" s="9">
        <v>75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 t="str">
        <f t="shared" si="8"/>
        <v/>
      </c>
      <c r="U83" s="10" t="str">
        <f t="shared" si="7"/>
        <v/>
      </c>
      <c r="V83" s="23"/>
      <c r="W83" s="23"/>
      <c r="AB83" s="13" t="s">
        <v>14</v>
      </c>
    </row>
    <row r="84" spans="1:29" s="11" customFormat="1" ht="20.100000000000001" customHeight="1" x14ac:dyDescent="0.25">
      <c r="A84" s="9">
        <v>76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 t="str">
        <f t="shared" si="8"/>
        <v/>
      </c>
      <c r="U84" s="10" t="str">
        <f>IF(R84="","",IF(F84="si",MIN(0.75*R84,VLOOKUP(N84,$AB$119:$AC$121,2,FALSE)),MIN(0.5*R84,VLOOKUP(N84,$AB$119:$AC$121,2,FALSE))))</f>
        <v/>
      </c>
      <c r="V84" s="23" t="str">
        <f>IF(S84="si","VERIFICARE % INTENSITA' AIUTO","")</f>
        <v/>
      </c>
      <c r="W84" s="23"/>
      <c r="AB84" s="11" t="s">
        <v>15</v>
      </c>
      <c r="AC84" s="11">
        <v>8000</v>
      </c>
    </row>
    <row r="85" spans="1:29" s="11" customFormat="1" ht="20.100000000000001" customHeight="1" x14ac:dyDescent="0.25">
      <c r="A85" s="9">
        <v>77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 t="str">
        <f t="shared" si="8"/>
        <v/>
      </c>
      <c r="U85" s="10" t="str">
        <f t="shared" ref="U85:U103" si="9">IF(R85="","",IF(F85="si",MIN(0.75*R85,VLOOKUP(N85,$AB$119:$AC$121,2,FALSE)),MIN(0.5*R85,VLOOKUP(N85,$AB$119:$AC$121,2,FALSE))))</f>
        <v/>
      </c>
      <c r="V85" s="23"/>
      <c r="W85" s="23"/>
      <c r="AB85" s="11" t="s">
        <v>17</v>
      </c>
      <c r="AC85" s="11">
        <v>5000</v>
      </c>
    </row>
    <row r="86" spans="1:29" s="11" customFormat="1" ht="20.100000000000001" customHeight="1" x14ac:dyDescent="0.25">
      <c r="A86" s="9">
        <v>78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 t="str">
        <f t="shared" si="8"/>
        <v/>
      </c>
      <c r="U86" s="10" t="str">
        <f t="shared" si="9"/>
        <v/>
      </c>
      <c r="V86" s="23"/>
      <c r="W86" s="23"/>
      <c r="AB86" s="11" t="s">
        <v>16</v>
      </c>
      <c r="AC86" s="11">
        <v>2500</v>
      </c>
    </row>
    <row r="87" spans="1:29" s="11" customFormat="1" ht="20.100000000000001" customHeight="1" x14ac:dyDescent="0.25">
      <c r="A87" s="9">
        <v>79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 t="str">
        <f t="shared" si="8"/>
        <v/>
      </c>
      <c r="U87" s="10" t="str">
        <f t="shared" si="9"/>
        <v/>
      </c>
      <c r="V87" s="23"/>
      <c r="W87" s="23"/>
    </row>
    <row r="88" spans="1:29" s="11" customFormat="1" ht="20.100000000000001" customHeight="1" x14ac:dyDescent="0.25">
      <c r="A88" s="9">
        <v>80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 t="str">
        <f>U88</f>
        <v/>
      </c>
      <c r="U88" s="10" t="str">
        <f t="shared" si="9"/>
        <v/>
      </c>
      <c r="V88" s="23"/>
      <c r="W88" s="23"/>
    </row>
    <row r="89" spans="1:29" s="11" customFormat="1" ht="20.100000000000001" customHeight="1" x14ac:dyDescent="0.25">
      <c r="A89" s="9">
        <v>81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 t="str">
        <f t="shared" ref="T89:T107" si="10">U89</f>
        <v/>
      </c>
      <c r="U89" s="10" t="str">
        <f t="shared" si="9"/>
        <v/>
      </c>
      <c r="V89" s="23"/>
      <c r="W89" s="23"/>
      <c r="AB89" s="11" t="s">
        <v>11</v>
      </c>
    </row>
    <row r="90" spans="1:29" s="11" customFormat="1" ht="20.100000000000001" customHeight="1" x14ac:dyDescent="0.25">
      <c r="A90" s="9">
        <v>82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 t="str">
        <f t="shared" si="10"/>
        <v/>
      </c>
      <c r="U90" s="10" t="str">
        <f t="shared" si="9"/>
        <v/>
      </c>
      <c r="V90" s="23"/>
      <c r="W90" s="23"/>
      <c r="AB90" s="11" t="s">
        <v>12</v>
      </c>
    </row>
    <row r="91" spans="1:29" s="11" customFormat="1" ht="20.100000000000001" customHeight="1" x14ac:dyDescent="0.25">
      <c r="A91" s="9">
        <v>83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 t="str">
        <f t="shared" si="10"/>
        <v/>
      </c>
      <c r="U91" s="10" t="str">
        <f t="shared" si="9"/>
        <v/>
      </c>
      <c r="V91" s="23"/>
      <c r="W91" s="23"/>
    </row>
    <row r="92" spans="1:29" s="11" customFormat="1" ht="20.100000000000001" customHeight="1" x14ac:dyDescent="0.25">
      <c r="A92" s="9">
        <v>84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 t="str">
        <f t="shared" si="10"/>
        <v/>
      </c>
      <c r="U92" s="10" t="str">
        <f t="shared" si="9"/>
        <v/>
      </c>
      <c r="V92" s="23"/>
      <c r="W92" s="23"/>
      <c r="AB92" s="12" t="s">
        <v>13</v>
      </c>
    </row>
    <row r="93" spans="1:29" s="11" customFormat="1" ht="20.100000000000001" customHeight="1" x14ac:dyDescent="0.25">
      <c r="A93" s="9">
        <v>85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 t="str">
        <f t="shared" si="10"/>
        <v/>
      </c>
      <c r="U93" s="10" t="str">
        <f t="shared" si="9"/>
        <v/>
      </c>
      <c r="V93" s="23"/>
      <c r="W93" s="23"/>
      <c r="AB93" s="13" t="s">
        <v>14</v>
      </c>
    </row>
    <row r="94" spans="1:29" s="11" customFormat="1" ht="20.100000000000001" customHeight="1" x14ac:dyDescent="0.25">
      <c r="A94" s="9">
        <v>86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 t="str">
        <f t="shared" si="10"/>
        <v/>
      </c>
      <c r="U94" s="10" t="str">
        <f t="shared" si="9"/>
        <v/>
      </c>
      <c r="V94" s="23"/>
      <c r="W94" s="23"/>
      <c r="AB94" s="13" t="s">
        <v>21</v>
      </c>
    </row>
    <row r="95" spans="1:29" s="11" customFormat="1" ht="20.100000000000001" customHeight="1" x14ac:dyDescent="0.25">
      <c r="A95" s="9">
        <v>87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 t="str">
        <f t="shared" si="10"/>
        <v/>
      </c>
      <c r="U95" s="10" t="str">
        <f t="shared" si="9"/>
        <v/>
      </c>
      <c r="V95" s="23"/>
      <c r="W95" s="23"/>
    </row>
    <row r="96" spans="1:29" s="11" customFormat="1" ht="20.100000000000001" customHeight="1" x14ac:dyDescent="0.25">
      <c r="A96" s="9">
        <v>88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 t="str">
        <f t="shared" si="10"/>
        <v/>
      </c>
      <c r="U96" s="10" t="str">
        <f t="shared" si="9"/>
        <v/>
      </c>
      <c r="V96" s="23"/>
      <c r="W96" s="23"/>
    </row>
    <row r="97" spans="1:29" s="11" customFormat="1" ht="20.100000000000001" customHeight="1" x14ac:dyDescent="0.25">
      <c r="A97" s="9">
        <v>89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 t="str">
        <f t="shared" si="10"/>
        <v/>
      </c>
      <c r="U97" s="10" t="str">
        <f t="shared" si="9"/>
        <v/>
      </c>
      <c r="V97" s="23"/>
      <c r="W97" s="23"/>
    </row>
    <row r="98" spans="1:29" s="11" customFormat="1" ht="20.100000000000001" customHeight="1" x14ac:dyDescent="0.25">
      <c r="A98" s="9">
        <v>90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 t="str">
        <f t="shared" si="10"/>
        <v/>
      </c>
      <c r="U98" s="10" t="str">
        <f t="shared" si="9"/>
        <v/>
      </c>
      <c r="V98" s="23"/>
      <c r="W98" s="23"/>
    </row>
    <row r="99" spans="1:29" s="11" customFormat="1" ht="20.100000000000001" customHeight="1" x14ac:dyDescent="0.25">
      <c r="A99" s="9">
        <v>91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 t="str">
        <f t="shared" si="10"/>
        <v/>
      </c>
      <c r="U99" s="10" t="str">
        <f t="shared" si="9"/>
        <v/>
      </c>
      <c r="V99" s="23"/>
      <c r="W99" s="23"/>
    </row>
    <row r="100" spans="1:29" s="11" customFormat="1" ht="20.100000000000001" customHeight="1" x14ac:dyDescent="0.25">
      <c r="A100" s="9">
        <v>92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 t="str">
        <f t="shared" si="10"/>
        <v/>
      </c>
      <c r="U100" s="10" t="str">
        <f t="shared" si="9"/>
        <v/>
      </c>
      <c r="V100" s="23"/>
      <c r="W100" s="23"/>
    </row>
    <row r="101" spans="1:29" s="11" customFormat="1" ht="20.100000000000001" customHeight="1" x14ac:dyDescent="0.25">
      <c r="A101" s="9">
        <v>93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 t="str">
        <f t="shared" si="10"/>
        <v/>
      </c>
      <c r="U101" s="10" t="str">
        <f t="shared" si="9"/>
        <v/>
      </c>
      <c r="V101" s="23"/>
      <c r="W101" s="23"/>
    </row>
    <row r="102" spans="1:29" s="11" customFormat="1" ht="20.100000000000001" customHeight="1" x14ac:dyDescent="0.25">
      <c r="A102" s="9">
        <v>94</v>
      </c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 t="str">
        <f t="shared" si="10"/>
        <v/>
      </c>
      <c r="U102" s="10" t="str">
        <f t="shared" si="9"/>
        <v/>
      </c>
      <c r="V102" s="23"/>
      <c r="W102" s="23"/>
    </row>
    <row r="103" spans="1:29" s="11" customFormat="1" ht="20.100000000000001" customHeight="1" x14ac:dyDescent="0.25">
      <c r="A103" s="9">
        <v>95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 t="str">
        <f t="shared" si="10"/>
        <v/>
      </c>
      <c r="U103" s="10" t="str">
        <f t="shared" si="9"/>
        <v/>
      </c>
      <c r="V103" s="23"/>
      <c r="W103" s="23"/>
    </row>
    <row r="104" spans="1:29" s="11" customFormat="1" ht="20.100000000000001" customHeight="1" x14ac:dyDescent="0.25">
      <c r="A104" s="9">
        <v>96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 t="str">
        <f t="shared" si="10"/>
        <v/>
      </c>
      <c r="U104" s="10" t="str">
        <f>IF(R104="","",IF(F104="si",MIN(0.75*R104,VLOOKUP(N104,$AB$119:$AC$121,2,FALSE)),MIN(0.5*R104,VLOOKUP(N104,$AB$119:$AC$121,2,FALSE))))</f>
        <v/>
      </c>
      <c r="V104" s="23" t="str">
        <f>IF(S104="si","VERIFICARE % INTENSITA' AIUTO","")</f>
        <v/>
      </c>
      <c r="W104" s="23"/>
      <c r="AB104" s="11" t="s">
        <v>15</v>
      </c>
      <c r="AC104" s="11">
        <v>8000</v>
      </c>
    </row>
    <row r="105" spans="1:29" s="11" customFormat="1" ht="20.100000000000001" customHeight="1" x14ac:dyDescent="0.25">
      <c r="A105" s="9">
        <v>97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 t="str">
        <f t="shared" si="10"/>
        <v/>
      </c>
      <c r="U105" s="10" t="str">
        <f t="shared" ref="U105:U113" si="11">IF(R105="","",IF(F105="si",MIN(0.75*R105,VLOOKUP(N105,$AB$119:$AC$121,2,FALSE)),MIN(0.5*R105,VLOOKUP(N105,$AB$119:$AC$121,2,FALSE))))</f>
        <v/>
      </c>
      <c r="V105" s="23"/>
      <c r="W105" s="23"/>
      <c r="AB105" s="11" t="s">
        <v>17</v>
      </c>
      <c r="AC105" s="11">
        <v>5000</v>
      </c>
    </row>
    <row r="106" spans="1:29" s="11" customFormat="1" ht="20.100000000000001" customHeight="1" x14ac:dyDescent="0.25">
      <c r="A106" s="9">
        <v>98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 t="str">
        <f t="shared" si="10"/>
        <v/>
      </c>
      <c r="U106" s="10" t="str">
        <f t="shared" si="11"/>
        <v/>
      </c>
      <c r="V106" s="23"/>
      <c r="W106" s="23"/>
      <c r="AB106" s="11" t="s">
        <v>16</v>
      </c>
      <c r="AC106" s="11">
        <v>2500</v>
      </c>
    </row>
    <row r="107" spans="1:29" s="11" customFormat="1" ht="20.100000000000001" customHeight="1" x14ac:dyDescent="0.25">
      <c r="A107" s="9">
        <v>99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 t="str">
        <f t="shared" si="10"/>
        <v/>
      </c>
      <c r="U107" s="10" t="str">
        <f t="shared" si="11"/>
        <v/>
      </c>
      <c r="V107" s="23"/>
      <c r="W107" s="23"/>
    </row>
    <row r="108" spans="1:29" s="11" customFormat="1" ht="20.100000000000001" customHeight="1" x14ac:dyDescent="0.25">
      <c r="A108" s="9">
        <v>100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 t="str">
        <f>U108</f>
        <v/>
      </c>
      <c r="U108" s="10" t="str">
        <f t="shared" si="11"/>
        <v/>
      </c>
      <c r="V108" s="23"/>
      <c r="W108" s="23"/>
    </row>
    <row r="109" spans="1:29" s="11" customFormat="1" ht="20.100000000000001" customHeight="1" x14ac:dyDescent="0.25">
      <c r="A109" s="9">
        <v>101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 t="str">
        <f t="shared" ref="T109:T117" si="12">U109</f>
        <v/>
      </c>
      <c r="U109" s="10" t="str">
        <f t="shared" si="11"/>
        <v/>
      </c>
      <c r="V109" s="23"/>
      <c r="W109" s="23"/>
      <c r="AB109" s="11" t="s">
        <v>11</v>
      </c>
    </row>
    <row r="110" spans="1:29" s="11" customFormat="1" ht="20.100000000000001" customHeight="1" x14ac:dyDescent="0.25">
      <c r="A110" s="9">
        <v>102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 t="str">
        <f t="shared" si="12"/>
        <v/>
      </c>
      <c r="U110" s="10" t="str">
        <f t="shared" si="11"/>
        <v/>
      </c>
      <c r="V110" s="23"/>
      <c r="W110" s="23"/>
      <c r="AB110" s="11" t="s">
        <v>12</v>
      </c>
    </row>
    <row r="111" spans="1:29" s="11" customFormat="1" ht="20.100000000000001" customHeight="1" x14ac:dyDescent="0.25">
      <c r="A111" s="9">
        <v>103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 t="str">
        <f t="shared" si="12"/>
        <v/>
      </c>
      <c r="U111" s="10" t="str">
        <f t="shared" si="11"/>
        <v/>
      </c>
      <c r="V111" s="23"/>
      <c r="W111" s="23"/>
    </row>
    <row r="112" spans="1:29" s="11" customFormat="1" ht="20.100000000000001" customHeight="1" x14ac:dyDescent="0.25">
      <c r="A112" s="9">
        <v>104</v>
      </c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 t="str">
        <f t="shared" si="12"/>
        <v/>
      </c>
      <c r="U112" s="10" t="str">
        <f t="shared" si="11"/>
        <v/>
      </c>
      <c r="V112" s="23"/>
      <c r="W112" s="23"/>
      <c r="AB112" s="12" t="s">
        <v>13</v>
      </c>
    </row>
    <row r="113" spans="1:29" s="11" customFormat="1" ht="20.100000000000001" customHeight="1" x14ac:dyDescent="0.25">
      <c r="A113" s="9">
        <v>105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 t="str">
        <f t="shared" si="12"/>
        <v/>
      </c>
      <c r="U113" s="10" t="str">
        <f t="shared" si="11"/>
        <v/>
      </c>
      <c r="V113" s="23"/>
      <c r="W113" s="23"/>
      <c r="AB113" s="13" t="s">
        <v>14</v>
      </c>
    </row>
    <row r="114" spans="1:29" s="11" customFormat="1" ht="20.100000000000001" customHeight="1" x14ac:dyDescent="0.25">
      <c r="A114" s="9">
        <v>106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 t="str">
        <f t="shared" si="12"/>
        <v/>
      </c>
      <c r="U114" s="10" t="str">
        <f>IF(R114="","",IF(F114="si",MIN(0.75*R114,VLOOKUP(N114,$AB$119:$AC$121,2,FALSE)),MIN(0.5*R114,VLOOKUP(N114,$AB$119:$AC$121,2,FALSE))))</f>
        <v/>
      </c>
      <c r="V114" s="23" t="str">
        <f>IF(S114="si","VERIFICARE % INTENSITA' AIUTO","")</f>
        <v/>
      </c>
      <c r="W114" s="23"/>
      <c r="AB114" s="11" t="s">
        <v>15</v>
      </c>
      <c r="AC114" s="11">
        <v>8000</v>
      </c>
    </row>
    <row r="115" spans="1:29" s="11" customFormat="1" ht="20.100000000000001" customHeight="1" x14ac:dyDescent="0.25">
      <c r="A115" s="9">
        <v>107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 t="str">
        <f t="shared" si="12"/>
        <v/>
      </c>
      <c r="U115" s="10" t="str">
        <f t="shared" ref="U115:U133" si="13">IF(R115="","",IF(F115="si",MIN(0.75*R115,VLOOKUP(N115,$AB$119:$AC$121,2,FALSE)),MIN(0.5*R115,VLOOKUP(N115,$AB$119:$AC$121,2,FALSE))))</f>
        <v/>
      </c>
      <c r="V115" s="23"/>
      <c r="W115" s="23"/>
      <c r="AB115" s="11" t="s">
        <v>17</v>
      </c>
      <c r="AC115" s="11">
        <v>5000</v>
      </c>
    </row>
    <row r="116" spans="1:29" s="11" customFormat="1" ht="20.100000000000001" customHeight="1" x14ac:dyDescent="0.25">
      <c r="A116" s="9">
        <v>108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 t="str">
        <f t="shared" si="12"/>
        <v/>
      </c>
      <c r="U116" s="10" t="str">
        <f t="shared" si="13"/>
        <v/>
      </c>
      <c r="V116" s="23"/>
      <c r="W116" s="23"/>
      <c r="AB116" s="11" t="s">
        <v>16</v>
      </c>
      <c r="AC116" s="11">
        <v>2500</v>
      </c>
    </row>
    <row r="117" spans="1:29" s="11" customFormat="1" ht="20.100000000000001" customHeight="1" x14ac:dyDescent="0.25">
      <c r="A117" s="9">
        <v>109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 t="str">
        <f t="shared" si="12"/>
        <v/>
      </c>
      <c r="U117" s="10" t="str">
        <f t="shared" si="13"/>
        <v/>
      </c>
      <c r="V117" s="23"/>
      <c r="W117" s="23"/>
    </row>
    <row r="118" spans="1:29" s="11" customFormat="1" ht="20.100000000000001" customHeight="1" x14ac:dyDescent="0.25">
      <c r="A118" s="9">
        <v>110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 t="str">
        <f>U118</f>
        <v/>
      </c>
      <c r="U118" s="10" t="str">
        <f t="shared" si="13"/>
        <v/>
      </c>
      <c r="V118" s="23"/>
      <c r="W118" s="23"/>
    </row>
    <row r="119" spans="1:29" s="11" customFormat="1" ht="20.100000000000001" customHeight="1" x14ac:dyDescent="0.25">
      <c r="A119" s="9">
        <v>111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 t="str">
        <f t="shared" ref="T119:T137" si="14">U119</f>
        <v/>
      </c>
      <c r="U119" s="10" t="str">
        <f t="shared" si="13"/>
        <v/>
      </c>
      <c r="V119" s="23"/>
      <c r="W119" s="23"/>
      <c r="AB119" s="11" t="s">
        <v>11</v>
      </c>
    </row>
    <row r="120" spans="1:29" s="11" customFormat="1" ht="20.100000000000001" customHeight="1" x14ac:dyDescent="0.25">
      <c r="A120" s="9">
        <v>112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 t="str">
        <f t="shared" si="14"/>
        <v/>
      </c>
      <c r="U120" s="10" t="str">
        <f t="shared" si="13"/>
        <v/>
      </c>
      <c r="V120" s="23"/>
      <c r="W120" s="23"/>
      <c r="AB120" s="11" t="s">
        <v>12</v>
      </c>
    </row>
    <row r="121" spans="1:29" s="11" customFormat="1" ht="20.100000000000001" customHeight="1" x14ac:dyDescent="0.25">
      <c r="A121" s="9">
        <v>113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 t="str">
        <f t="shared" si="14"/>
        <v/>
      </c>
      <c r="U121" s="10" t="str">
        <f t="shared" si="13"/>
        <v/>
      </c>
      <c r="V121" s="23"/>
      <c r="W121" s="23"/>
    </row>
    <row r="122" spans="1:29" s="11" customFormat="1" ht="20.100000000000001" customHeight="1" x14ac:dyDescent="0.25">
      <c r="A122" s="9">
        <v>114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 t="str">
        <f t="shared" si="14"/>
        <v/>
      </c>
      <c r="U122" s="10" t="str">
        <f t="shared" si="13"/>
        <v/>
      </c>
      <c r="V122" s="23"/>
      <c r="W122" s="23"/>
      <c r="AB122" s="12" t="s">
        <v>13</v>
      </c>
    </row>
    <row r="123" spans="1:29" s="11" customFormat="1" ht="20.100000000000001" customHeight="1" x14ac:dyDescent="0.25">
      <c r="A123" s="9">
        <v>115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 t="str">
        <f t="shared" si="14"/>
        <v/>
      </c>
      <c r="U123" s="10" t="str">
        <f t="shared" si="13"/>
        <v/>
      </c>
      <c r="V123" s="23"/>
      <c r="W123" s="23"/>
      <c r="AB123" s="13" t="s">
        <v>14</v>
      </c>
    </row>
    <row r="124" spans="1:29" s="11" customFormat="1" ht="20.100000000000001" customHeight="1" x14ac:dyDescent="0.25">
      <c r="A124" s="9">
        <v>116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 t="str">
        <f t="shared" si="14"/>
        <v/>
      </c>
      <c r="U124" s="10" t="str">
        <f t="shared" si="13"/>
        <v/>
      </c>
      <c r="V124" s="23"/>
      <c r="W124" s="23"/>
      <c r="AB124" s="13" t="s">
        <v>21</v>
      </c>
    </row>
    <row r="125" spans="1:29" s="11" customFormat="1" ht="20.100000000000001" customHeight="1" x14ac:dyDescent="0.25">
      <c r="A125" s="9">
        <v>117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 t="str">
        <f t="shared" si="14"/>
        <v/>
      </c>
      <c r="U125" s="10" t="str">
        <f t="shared" si="13"/>
        <v/>
      </c>
      <c r="V125" s="23"/>
      <c r="W125" s="23"/>
    </row>
    <row r="126" spans="1:29" s="11" customFormat="1" ht="20.100000000000001" customHeight="1" x14ac:dyDescent="0.25">
      <c r="A126" s="9">
        <v>118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 t="str">
        <f t="shared" si="14"/>
        <v/>
      </c>
      <c r="U126" s="10" t="str">
        <f t="shared" si="13"/>
        <v/>
      </c>
      <c r="V126" s="23"/>
      <c r="W126" s="23"/>
    </row>
    <row r="127" spans="1:29" s="11" customFormat="1" ht="20.100000000000001" customHeight="1" x14ac:dyDescent="0.25">
      <c r="A127" s="9">
        <v>119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 t="str">
        <f t="shared" si="14"/>
        <v/>
      </c>
      <c r="U127" s="10" t="str">
        <f t="shared" si="13"/>
        <v/>
      </c>
      <c r="V127" s="23"/>
      <c r="W127" s="23"/>
    </row>
    <row r="128" spans="1:29" s="11" customFormat="1" ht="20.100000000000001" customHeight="1" x14ac:dyDescent="0.25">
      <c r="A128" s="9">
        <v>120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 t="str">
        <f t="shared" si="14"/>
        <v/>
      </c>
      <c r="U128" s="10" t="str">
        <f t="shared" si="13"/>
        <v/>
      </c>
      <c r="V128" s="23"/>
      <c r="W128" s="23"/>
    </row>
    <row r="129" spans="1:29" s="11" customFormat="1" ht="20.100000000000001" customHeight="1" x14ac:dyDescent="0.25">
      <c r="A129" s="9">
        <v>121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 t="str">
        <f t="shared" si="14"/>
        <v/>
      </c>
      <c r="U129" s="10" t="str">
        <f t="shared" si="13"/>
        <v/>
      </c>
      <c r="V129" s="23"/>
      <c r="W129" s="23"/>
    </row>
    <row r="130" spans="1:29" s="11" customFormat="1" ht="20.100000000000001" customHeight="1" x14ac:dyDescent="0.25">
      <c r="A130" s="9">
        <v>122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 t="str">
        <f t="shared" si="14"/>
        <v/>
      </c>
      <c r="U130" s="10" t="str">
        <f t="shared" si="13"/>
        <v/>
      </c>
      <c r="V130" s="23"/>
      <c r="W130" s="23"/>
    </row>
    <row r="131" spans="1:29" s="11" customFormat="1" ht="20.100000000000001" customHeight="1" x14ac:dyDescent="0.25">
      <c r="A131" s="9">
        <v>123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 t="str">
        <f t="shared" si="14"/>
        <v/>
      </c>
      <c r="U131" s="10" t="str">
        <f t="shared" si="13"/>
        <v/>
      </c>
      <c r="V131" s="23"/>
      <c r="W131" s="23"/>
    </row>
    <row r="132" spans="1:29" s="11" customFormat="1" ht="20.100000000000001" customHeight="1" x14ac:dyDescent="0.25">
      <c r="A132" s="9">
        <v>124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 t="str">
        <f t="shared" si="14"/>
        <v/>
      </c>
      <c r="U132" s="10" t="str">
        <f t="shared" si="13"/>
        <v/>
      </c>
      <c r="V132" s="23"/>
      <c r="W132" s="23"/>
    </row>
    <row r="133" spans="1:29" s="11" customFormat="1" ht="20.100000000000001" customHeight="1" x14ac:dyDescent="0.25">
      <c r="A133" s="9">
        <v>125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 t="str">
        <f t="shared" si="14"/>
        <v/>
      </c>
      <c r="U133" s="10" t="str">
        <f t="shared" si="13"/>
        <v/>
      </c>
      <c r="V133" s="23"/>
      <c r="W133" s="23"/>
    </row>
    <row r="134" spans="1:29" s="11" customFormat="1" ht="20.100000000000001" customHeight="1" x14ac:dyDescent="0.25">
      <c r="A134" s="9">
        <v>126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 t="str">
        <f t="shared" si="14"/>
        <v/>
      </c>
      <c r="U134" s="10" t="str">
        <f>IF(R134="","",IF(F134="si",MIN(0.75*R134,VLOOKUP(N134,$AB$119:$AC$121,2,FALSE)),MIN(0.5*R134,VLOOKUP(N134,$AB$119:$AC$121,2,FALSE))))</f>
        <v/>
      </c>
      <c r="V134" s="23" t="str">
        <f>IF(S134="si","VERIFICARE % INTENSITA' AIUTO","")</f>
        <v/>
      </c>
      <c r="W134" s="23"/>
      <c r="AB134" s="11" t="s">
        <v>15</v>
      </c>
      <c r="AC134" s="11">
        <v>8000</v>
      </c>
    </row>
    <row r="135" spans="1:29" s="11" customFormat="1" ht="20.100000000000001" customHeight="1" x14ac:dyDescent="0.25">
      <c r="A135" s="9">
        <v>127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 t="str">
        <f t="shared" si="14"/>
        <v/>
      </c>
      <c r="U135" s="10" t="str">
        <f t="shared" ref="U135:U153" si="15">IF(R135="","",IF(F135="si",MIN(0.75*R135,VLOOKUP(N135,$AB$119:$AC$121,2,FALSE)),MIN(0.5*R135,VLOOKUP(N135,$AB$119:$AC$121,2,FALSE))))</f>
        <v/>
      </c>
      <c r="V135" s="23"/>
      <c r="W135" s="23"/>
      <c r="AB135" s="11" t="s">
        <v>17</v>
      </c>
      <c r="AC135" s="11">
        <v>5000</v>
      </c>
    </row>
    <row r="136" spans="1:29" s="11" customFormat="1" ht="20.100000000000001" customHeight="1" x14ac:dyDescent="0.25">
      <c r="A136" s="9">
        <v>128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 t="str">
        <f t="shared" si="14"/>
        <v/>
      </c>
      <c r="U136" s="10" t="str">
        <f t="shared" si="15"/>
        <v/>
      </c>
      <c r="V136" s="23"/>
      <c r="W136" s="23"/>
      <c r="AB136" s="11" t="s">
        <v>16</v>
      </c>
      <c r="AC136" s="11">
        <v>2500</v>
      </c>
    </row>
    <row r="137" spans="1:29" s="11" customFormat="1" ht="20.100000000000001" customHeight="1" x14ac:dyDescent="0.25">
      <c r="A137" s="9">
        <v>129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 t="str">
        <f t="shared" si="14"/>
        <v/>
      </c>
      <c r="U137" s="10" t="str">
        <f t="shared" si="15"/>
        <v/>
      </c>
      <c r="V137" s="23"/>
      <c r="W137" s="23"/>
    </row>
    <row r="138" spans="1:29" s="11" customFormat="1" ht="20.100000000000001" customHeight="1" x14ac:dyDescent="0.25">
      <c r="A138" s="9">
        <v>130</v>
      </c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 t="str">
        <f>U138</f>
        <v/>
      </c>
      <c r="U138" s="10" t="str">
        <f t="shared" si="15"/>
        <v/>
      </c>
      <c r="V138" s="23"/>
      <c r="W138" s="23"/>
    </row>
    <row r="139" spans="1:29" s="11" customFormat="1" ht="20.100000000000001" customHeight="1" x14ac:dyDescent="0.25">
      <c r="A139" s="9">
        <v>131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 t="str">
        <f t="shared" ref="T139:T153" si="16">U139</f>
        <v/>
      </c>
      <c r="U139" s="10" t="str">
        <f t="shared" si="15"/>
        <v/>
      </c>
      <c r="V139" s="23"/>
      <c r="W139" s="23"/>
      <c r="AB139" s="11" t="s">
        <v>11</v>
      </c>
    </row>
    <row r="140" spans="1:29" s="11" customFormat="1" ht="20.100000000000001" customHeight="1" x14ac:dyDescent="0.25">
      <c r="A140" s="9">
        <v>132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 t="str">
        <f t="shared" si="16"/>
        <v/>
      </c>
      <c r="U140" s="10" t="str">
        <f t="shared" si="15"/>
        <v/>
      </c>
      <c r="V140" s="23"/>
      <c r="W140" s="23"/>
      <c r="AB140" s="11" t="s">
        <v>12</v>
      </c>
    </row>
    <row r="141" spans="1:29" s="11" customFormat="1" ht="20.100000000000001" customHeight="1" x14ac:dyDescent="0.25">
      <c r="A141" s="9">
        <v>133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 t="str">
        <f t="shared" si="16"/>
        <v/>
      </c>
      <c r="U141" s="10" t="str">
        <f t="shared" si="15"/>
        <v/>
      </c>
      <c r="V141" s="23"/>
      <c r="W141" s="23"/>
    </row>
    <row r="142" spans="1:29" s="11" customFormat="1" ht="20.100000000000001" customHeight="1" x14ac:dyDescent="0.25">
      <c r="A142" s="9">
        <v>134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 t="str">
        <f t="shared" si="16"/>
        <v/>
      </c>
      <c r="U142" s="10" t="str">
        <f t="shared" si="15"/>
        <v/>
      </c>
      <c r="V142" s="23"/>
      <c r="W142" s="23"/>
      <c r="AB142" s="12" t="s">
        <v>13</v>
      </c>
    </row>
    <row r="143" spans="1:29" s="11" customFormat="1" ht="20.100000000000001" customHeight="1" x14ac:dyDescent="0.25">
      <c r="A143" s="9">
        <v>135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 t="str">
        <f t="shared" si="16"/>
        <v/>
      </c>
      <c r="U143" s="10" t="str">
        <f t="shared" si="15"/>
        <v/>
      </c>
      <c r="V143" s="23"/>
      <c r="W143" s="23"/>
      <c r="AB143" s="13" t="s">
        <v>14</v>
      </c>
    </row>
    <row r="144" spans="1:29" s="11" customFormat="1" ht="20.100000000000001" customHeight="1" x14ac:dyDescent="0.25">
      <c r="A144" s="9">
        <v>136</v>
      </c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 t="str">
        <f t="shared" si="16"/>
        <v/>
      </c>
      <c r="U144" s="10" t="str">
        <f t="shared" si="15"/>
        <v/>
      </c>
      <c r="V144" s="23"/>
      <c r="W144" s="23"/>
      <c r="AB144" s="13" t="s">
        <v>21</v>
      </c>
    </row>
    <row r="145" spans="1:23" s="11" customFormat="1" ht="20.100000000000001" customHeight="1" x14ac:dyDescent="0.25">
      <c r="A145" s="9">
        <v>137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 t="str">
        <f t="shared" si="16"/>
        <v/>
      </c>
      <c r="U145" s="10" t="str">
        <f t="shared" si="15"/>
        <v/>
      </c>
      <c r="V145" s="23"/>
      <c r="W145" s="23"/>
    </row>
    <row r="146" spans="1:23" s="11" customFormat="1" ht="20.100000000000001" customHeight="1" x14ac:dyDescent="0.25">
      <c r="A146" s="9">
        <v>138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 t="str">
        <f t="shared" si="16"/>
        <v/>
      </c>
      <c r="U146" s="10" t="str">
        <f t="shared" si="15"/>
        <v/>
      </c>
      <c r="V146" s="23"/>
      <c r="W146" s="23"/>
    </row>
    <row r="147" spans="1:23" s="11" customFormat="1" ht="20.100000000000001" customHeight="1" x14ac:dyDescent="0.25">
      <c r="A147" s="9">
        <v>139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 t="str">
        <f t="shared" si="16"/>
        <v/>
      </c>
      <c r="U147" s="10" t="str">
        <f t="shared" si="15"/>
        <v/>
      </c>
      <c r="V147" s="23"/>
      <c r="W147" s="23"/>
    </row>
    <row r="148" spans="1:23" s="11" customFormat="1" ht="20.100000000000001" customHeight="1" x14ac:dyDescent="0.25">
      <c r="A148" s="9">
        <v>140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 t="str">
        <f t="shared" si="16"/>
        <v/>
      </c>
      <c r="U148" s="10" t="str">
        <f t="shared" si="15"/>
        <v/>
      </c>
      <c r="V148" s="23"/>
      <c r="W148" s="23"/>
    </row>
    <row r="149" spans="1:23" s="11" customFormat="1" ht="20.100000000000001" customHeight="1" x14ac:dyDescent="0.25">
      <c r="A149" s="9">
        <v>141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 t="str">
        <f t="shared" si="16"/>
        <v/>
      </c>
      <c r="U149" s="10" t="str">
        <f t="shared" si="15"/>
        <v/>
      </c>
      <c r="V149" s="23"/>
      <c r="W149" s="23"/>
    </row>
    <row r="150" spans="1:23" s="11" customFormat="1" ht="20.100000000000001" customHeight="1" x14ac:dyDescent="0.25">
      <c r="A150" s="9">
        <v>142</v>
      </c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 t="str">
        <f t="shared" si="16"/>
        <v/>
      </c>
      <c r="U150" s="10" t="str">
        <f t="shared" si="15"/>
        <v/>
      </c>
      <c r="V150" s="23"/>
      <c r="W150" s="23"/>
    </row>
    <row r="151" spans="1:23" s="11" customFormat="1" ht="20.100000000000001" customHeight="1" x14ac:dyDescent="0.25">
      <c r="A151" s="9">
        <v>143</v>
      </c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 t="str">
        <f t="shared" si="16"/>
        <v/>
      </c>
      <c r="U151" s="10" t="str">
        <f t="shared" si="15"/>
        <v/>
      </c>
      <c r="V151" s="23"/>
      <c r="W151" s="23"/>
    </row>
    <row r="152" spans="1:23" s="11" customFormat="1" ht="20.100000000000001" customHeight="1" x14ac:dyDescent="0.25">
      <c r="A152" s="9">
        <v>144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 t="str">
        <f t="shared" si="16"/>
        <v/>
      </c>
      <c r="U152" s="10" t="str">
        <f t="shared" si="15"/>
        <v/>
      </c>
      <c r="V152" s="23"/>
      <c r="W152" s="23"/>
    </row>
    <row r="153" spans="1:23" s="11" customFormat="1" ht="20.100000000000001" customHeight="1" x14ac:dyDescent="0.25">
      <c r="A153" s="9">
        <v>145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 t="str">
        <f t="shared" si="16"/>
        <v/>
      </c>
      <c r="U153" s="10" t="str">
        <f t="shared" si="15"/>
        <v/>
      </c>
      <c r="V153" s="23"/>
      <c r="W153" s="23"/>
    </row>
    <row r="154" spans="1:23" s="11" customFormat="1" ht="20.100000000000001" customHeight="1" x14ac:dyDescent="0.25">
      <c r="A154" s="9">
        <v>146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 t="str">
        <f t="shared" si="2"/>
        <v/>
      </c>
      <c r="U154" s="10" t="str">
        <f t="shared" si="1"/>
        <v/>
      </c>
      <c r="V154" s="23"/>
      <c r="W154" s="23"/>
    </row>
    <row r="155" spans="1:23" s="11" customFormat="1" ht="20.100000000000001" customHeight="1" x14ac:dyDescent="0.25">
      <c r="A155" s="9">
        <v>147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 t="str">
        <f t="shared" si="2"/>
        <v/>
      </c>
      <c r="U155" s="10" t="str">
        <f t="shared" si="1"/>
        <v/>
      </c>
      <c r="V155" s="23"/>
      <c r="W155" s="23"/>
    </row>
    <row r="156" spans="1:23" s="11" customFormat="1" ht="20.100000000000001" customHeight="1" x14ac:dyDescent="0.25">
      <c r="A156" s="9">
        <v>148</v>
      </c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 t="str">
        <f t="shared" si="2"/>
        <v/>
      </c>
      <c r="U156" s="10" t="str">
        <f t="shared" si="1"/>
        <v/>
      </c>
      <c r="V156" s="23"/>
      <c r="W156" s="23"/>
    </row>
    <row r="157" spans="1:23" s="11" customFormat="1" ht="20.100000000000001" customHeight="1" x14ac:dyDescent="0.25">
      <c r="A157" s="9">
        <v>149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 t="str">
        <f t="shared" si="2"/>
        <v/>
      </c>
      <c r="U157" s="10" t="str">
        <f t="shared" si="1"/>
        <v/>
      </c>
      <c r="V157" s="23"/>
      <c r="W157" s="23"/>
    </row>
    <row r="158" spans="1:23" s="11" customFormat="1" ht="20.100000000000001" customHeight="1" x14ac:dyDescent="0.25">
      <c r="A158" s="9">
        <v>150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 t="str">
        <f t="shared" si="2"/>
        <v/>
      </c>
      <c r="U158" s="10" t="str">
        <f t="shared" si="1"/>
        <v/>
      </c>
      <c r="V158" s="23"/>
      <c r="W158" s="23"/>
    </row>
    <row r="159" spans="1:23" x14ac:dyDescent="0.25">
      <c r="B159" s="5" t="s">
        <v>33</v>
      </c>
    </row>
    <row r="161" spans="21:22" x14ac:dyDescent="0.25">
      <c r="U161" s="6"/>
    </row>
    <row r="162" spans="21:22" x14ac:dyDescent="0.25">
      <c r="U162" s="7">
        <f>SUM(R9:R158)</f>
        <v>0</v>
      </c>
    </row>
    <row r="163" spans="21:22" ht="17.25" customHeight="1" x14ac:dyDescent="0.25">
      <c r="U163" s="7">
        <f>MIN(SUM(U9:U158),500000)</f>
        <v>0</v>
      </c>
      <c r="V163" s="8" t="str">
        <f>+F5</f>
        <v/>
      </c>
    </row>
    <row r="164" spans="21:22" ht="17.25" customHeight="1" x14ac:dyDescent="0.25">
      <c r="U164" s="7">
        <f>+U162-U163</f>
        <v>0</v>
      </c>
    </row>
    <row r="165" spans="21:22" ht="17.25" customHeight="1" x14ac:dyDescent="0.25"/>
    <row r="166" spans="21:22" ht="17.25" customHeight="1" x14ac:dyDescent="0.25"/>
    <row r="167" spans="21:22" ht="17.25" customHeight="1" x14ac:dyDescent="0.25"/>
    <row r="168" spans="21:22" ht="17.25" customHeight="1" x14ac:dyDescent="0.25"/>
    <row r="169" spans="21:22" ht="17.25" customHeight="1" x14ac:dyDescent="0.25"/>
    <row r="170" spans="21:22" ht="17.25" customHeight="1" x14ac:dyDescent="0.25"/>
    <row r="171" spans="21:22" ht="17.25" customHeight="1" x14ac:dyDescent="0.25"/>
    <row r="172" spans="21:22" ht="17.25" customHeight="1" x14ac:dyDescent="0.25"/>
    <row r="173" spans="21:22" ht="17.25" customHeight="1" x14ac:dyDescent="0.25"/>
  </sheetData>
  <sheetProtection password="DF83" sheet="1" objects="1" scenarios="1"/>
  <mergeCells count="3">
    <mergeCell ref="A1:U1"/>
    <mergeCell ref="C3:G3"/>
    <mergeCell ref="A7:W7"/>
  </mergeCells>
  <conditionalFormatting sqref="V9 F5 V134 V114 V104 V84 V74 V24 V39 V54">
    <cfRule type="cellIs" dxfId="1" priority="16" operator="notEqual">
      <formula>""""""</formula>
    </cfRule>
  </conditionalFormatting>
  <conditionalFormatting sqref="F9:F158 N9:N158">
    <cfRule type="cellIs" dxfId="0" priority="15" operator="equal">
      <formula>0</formula>
    </cfRule>
  </conditionalFormatting>
  <dataValidations count="7">
    <dataValidation errorStyle="warning" allowBlank="1" showInputMessage="1" showErrorMessage="1" error="INSERIRE DATI COLONNA F e COLONNA N" sqref="T9:U158"/>
    <dataValidation type="list" allowBlank="1" showInputMessage="1" showErrorMessage="1" sqref="G9:G23 G39:G53 G154:G158">
      <formula1>$AB$17:$AB$19</formula1>
    </dataValidation>
    <dataValidation type="list" allowBlank="1" showInputMessage="1" showErrorMessage="1" sqref="E5 F39:F53 S39:S53 F154:F158 F9:F23 S9:S23 S154:S158">
      <formula1>$AB$14:$AB$15</formula1>
    </dataValidation>
    <dataValidation type="list" allowBlank="1" showInputMessage="1" showErrorMessage="1" sqref="N9:N23 N39:N53 N154:N158">
      <formula1>$AB$9:$AB$11</formula1>
    </dataValidation>
    <dataValidation type="list" allowBlank="1" showInputMessage="1" showErrorMessage="1" sqref="G24:G38 G54:G153">
      <formula1>$AB$127:$AB$129</formula1>
    </dataValidation>
    <dataValidation type="list" allowBlank="1" showInputMessage="1" showErrorMessage="1" sqref="F54:F153 S54:S153 S24:S38 F24:F38">
      <formula1>$AB$124:$AB$125</formula1>
    </dataValidation>
    <dataValidation type="list" allowBlank="1" showInputMessage="1" showErrorMessage="1" sqref="N24:N38 N54:N153">
      <formula1>$AB$119:$AB$121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fino a 20 assunti</vt:lpstr>
      <vt:lpstr>fino a 50 assunti</vt:lpstr>
      <vt:lpstr>fino a 100 assunti</vt:lpstr>
      <vt:lpstr>fino a 150 assunti</vt:lpstr>
      <vt:lpstr>'fino a 20 assunti'!Area_stampa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Signifredi</dc:creator>
  <cp:lastModifiedBy>Gianluca Bucarini</cp:lastModifiedBy>
  <dcterms:created xsi:type="dcterms:W3CDTF">2018-01-17T11:36:43Z</dcterms:created>
  <dcterms:modified xsi:type="dcterms:W3CDTF">2019-12-23T11:20:55Z</dcterms:modified>
</cp:coreProperties>
</file>